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PU\HHAP\RFP\2025-26 HHAP Round\RFP &amp; Application\Accessible\"/>
    </mc:Choice>
  </mc:AlternateContent>
  <xr:revisionPtr revIDLastSave="0" documentId="8_{AB9521E0-56A3-4695-AB29-A5EA78B84F27}" xr6:coauthVersionLast="47" xr6:coauthVersionMax="47" xr10:uidLastSave="{00000000-0000-0000-0000-000000000000}"/>
  <workbookProtection workbookAlgorithmName="SHA-512" workbookHashValue="bB+dAlPQrH4n0T1fHyeBaZ3olKf4VwKKdLLuD6XaNxoFSignv6kryCP4ZuIc0Y+MQWdFhd3lHyg/NwWAq0IiSg==" workbookSaltValue="kSBbXdAb8P6Viz0G4e/2BQ==" workbookSpinCount="100000" lockStructure="1"/>
  <bookViews>
    <workbookView xWindow="-110" yWindow="-110" windowWidth="19420" windowHeight="10420" tabRatio="703" xr2:uid="{00000000-000D-0000-FFFF-FFFF00000000}"/>
  </bookViews>
  <sheets>
    <sheet name="Exhibit B-1" sheetId="17" r:id="rId1"/>
    <sheet name="Exhibit B-1P" sheetId="16" r:id="rId2"/>
    <sheet name="Exhibit B-4" sheetId="11" r:id="rId3"/>
    <sheet name="Exhibit B-7 P2" sheetId="18" r:id="rId4"/>
    <sheet name="Exhibit B-6" sheetId="12" r:id="rId5"/>
    <sheet name="Exhibit B-8" sheetId="13" r:id="rId6"/>
    <sheet name="5yr Op bud" sheetId="8" state="hidden" r:id="rId7"/>
    <sheet name="5yr CF" sheetId="1" state="hidden" r:id="rId8"/>
    <sheet name="Reserves" sheetId="14" r:id="rId9"/>
    <sheet name="DevFees" sheetId="15" state="hidden" r:id="rId10"/>
  </sheets>
  <definedNames>
    <definedName name="_xlnm.Print_Area" localSheetId="7">'5yr CF'!$A$1:$H$29</definedName>
    <definedName name="_xlnm.Print_Area" localSheetId="6">'5yr Op bud'!$A$1:$H$40</definedName>
    <definedName name="_xlnm.Print_Area" localSheetId="0">'Exhibit B-1'!$B$2:$K$43</definedName>
    <definedName name="_xlnm.Print_Area" localSheetId="1">'Exhibit B-1P'!$B$2:$K$41</definedName>
    <definedName name="_xlnm.Print_Area" localSheetId="2">'Exhibit B-4'!$B$2:$K$51</definedName>
    <definedName name="_xlnm.Print_Area" localSheetId="4">'Exhibit B-6'!$B$2:$K$25</definedName>
    <definedName name="_xlnm.Print_Area" localSheetId="5">'Exhibit B-8'!$B$2:$J$37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4" l="1"/>
  <c r="E11" i="14" l="1"/>
  <c r="J13" i="16"/>
  <c r="I13" i="16"/>
  <c r="H13" i="16"/>
  <c r="G13" i="16"/>
  <c r="F13" i="16"/>
  <c r="E13" i="16"/>
  <c r="D13" i="16"/>
  <c r="J13" i="17"/>
  <c r="I13" i="17"/>
  <c r="H13" i="17"/>
  <c r="G13" i="17"/>
  <c r="F13" i="17"/>
  <c r="E13" i="17"/>
  <c r="D13" i="17"/>
  <c r="J19" i="12"/>
  <c r="J21" i="12" s="1"/>
  <c r="I19" i="12"/>
  <c r="I21" i="12" s="1"/>
  <c r="H19" i="12"/>
  <c r="H21" i="12" s="1"/>
  <c r="G19" i="12"/>
  <c r="G21" i="12" s="1"/>
  <c r="F19" i="12"/>
  <c r="F21" i="12" s="1"/>
  <c r="E19" i="12"/>
  <c r="E21" i="12" s="1"/>
  <c r="D21" i="12"/>
  <c r="J48" i="11" l="1"/>
  <c r="J23" i="11" l="1"/>
  <c r="J22" i="11"/>
  <c r="J10" i="11"/>
  <c r="E26" i="18"/>
  <c r="F26" i="18" s="1"/>
  <c r="J36" i="11"/>
  <c r="J37" i="11"/>
  <c r="J35" i="11"/>
  <c r="E9" i="12"/>
  <c r="F9" i="12" s="1"/>
  <c r="G9" i="12" s="1"/>
  <c r="H9" i="12" s="1"/>
  <c r="I9" i="12" s="1"/>
  <c r="J9" i="12" s="1"/>
  <c r="E6" i="12"/>
  <c r="K9" i="17"/>
  <c r="D12" i="15"/>
  <c r="E3" i="14"/>
  <c r="J41" i="16" l="1"/>
  <c r="I41" i="16"/>
  <c r="H41" i="16"/>
  <c r="G41" i="16"/>
  <c r="F41" i="16"/>
  <c r="E41" i="16"/>
  <c r="D41" i="16"/>
  <c r="K40" i="16"/>
  <c r="K39" i="16"/>
  <c r="K38" i="16"/>
  <c r="K37" i="16"/>
  <c r="J33" i="16"/>
  <c r="I33" i="16"/>
  <c r="H33" i="16"/>
  <c r="G33" i="16"/>
  <c r="F33" i="16"/>
  <c r="E33" i="16"/>
  <c r="D33" i="16"/>
  <c r="K32" i="16"/>
  <c r="K31" i="16"/>
  <c r="K30" i="16"/>
  <c r="K29" i="16"/>
  <c r="K28" i="16"/>
  <c r="K27" i="16"/>
  <c r="J25" i="16"/>
  <c r="I25" i="16"/>
  <c r="H25" i="16"/>
  <c r="G25" i="16"/>
  <c r="F25" i="16"/>
  <c r="E25" i="16"/>
  <c r="D25" i="16"/>
  <c r="K24" i="16"/>
  <c r="K23" i="16"/>
  <c r="K22" i="16"/>
  <c r="K21" i="16"/>
  <c r="K20" i="16"/>
  <c r="J18" i="16"/>
  <c r="I18" i="16"/>
  <c r="H18" i="16"/>
  <c r="G18" i="16"/>
  <c r="F18" i="16"/>
  <c r="E18" i="16"/>
  <c r="D18" i="16"/>
  <c r="K17" i="16"/>
  <c r="K16" i="16"/>
  <c r="K15" i="16"/>
  <c r="I34" i="16"/>
  <c r="I42" i="16" s="1"/>
  <c r="K12" i="16"/>
  <c r="K11" i="16"/>
  <c r="K10" i="16"/>
  <c r="K9" i="16"/>
  <c r="K8" i="16"/>
  <c r="K6" i="16"/>
  <c r="K11" i="17"/>
  <c r="K12" i="17"/>
  <c r="D38" i="14"/>
  <c r="D37" i="14"/>
  <c r="D35" i="14"/>
  <c r="J34" i="16" l="1"/>
  <c r="J42" i="16" s="1"/>
  <c r="E34" i="16"/>
  <c r="E42" i="16" s="1"/>
  <c r="K18" i="16"/>
  <c r="D34" i="16"/>
  <c r="D42" i="16" s="1"/>
  <c r="F34" i="16"/>
  <c r="F42" i="16" s="1"/>
  <c r="G34" i="16"/>
  <c r="G42" i="16" s="1"/>
  <c r="H34" i="16"/>
  <c r="H42" i="16" s="1"/>
  <c r="M18" i="16"/>
  <c r="M13" i="16"/>
  <c r="K33" i="16"/>
  <c r="K41" i="16"/>
  <c r="M41" i="16"/>
  <c r="K25" i="16"/>
  <c r="M25" i="16"/>
  <c r="M33" i="16"/>
  <c r="K13" i="16"/>
  <c r="K34" i="16" l="1"/>
  <c r="K42" i="16"/>
  <c r="L47" i="11"/>
  <c r="L45" i="11"/>
  <c r="L44" i="11"/>
  <c r="L43" i="11"/>
  <c r="D16" i="12" l="1"/>
  <c r="E17" i="12"/>
  <c r="F17" i="12" s="1"/>
  <c r="G17" i="12" s="1"/>
  <c r="H17" i="12" s="1"/>
  <c r="I17" i="12" s="1"/>
  <c r="J17" i="12" s="1"/>
  <c r="E20" i="12"/>
  <c r="F20" i="12" s="1"/>
  <c r="G20" i="12" s="1"/>
  <c r="H20" i="12" s="1"/>
  <c r="I20" i="12" s="1"/>
  <c r="J20" i="12" s="1"/>
  <c r="E15" i="12"/>
  <c r="F15" i="12" s="1"/>
  <c r="G15" i="12" s="1"/>
  <c r="H15" i="12" s="1"/>
  <c r="I15" i="12" s="1"/>
  <c r="J15" i="12" s="1"/>
  <c r="E10" i="12"/>
  <c r="F10" i="12" s="1"/>
  <c r="G10" i="12" s="1"/>
  <c r="H10" i="12" s="1"/>
  <c r="I10" i="12" s="1"/>
  <c r="J10" i="12" s="1"/>
  <c r="E8" i="12"/>
  <c r="F8" i="12" s="1"/>
  <c r="G8" i="12" s="1"/>
  <c r="H8" i="12" s="1"/>
  <c r="I8" i="12" s="1"/>
  <c r="J8" i="12" s="1"/>
  <c r="E7" i="12"/>
  <c r="F7" i="12" s="1"/>
  <c r="G7" i="12" s="1"/>
  <c r="H7" i="12" s="1"/>
  <c r="I7" i="12" s="1"/>
  <c r="J7" i="12" s="1"/>
  <c r="E31" i="18"/>
  <c r="F31" i="18" s="1"/>
  <c r="E30" i="18"/>
  <c r="F30" i="18" s="1"/>
  <c r="E29" i="18"/>
  <c r="F29" i="18" s="1"/>
  <c r="E28" i="18"/>
  <c r="F28" i="18" s="1"/>
  <c r="E27" i="18"/>
  <c r="F27" i="18" s="1"/>
  <c r="E19" i="18"/>
  <c r="F19" i="18" s="1"/>
  <c r="E18" i="18"/>
  <c r="F18" i="18" s="1"/>
  <c r="E17" i="18"/>
  <c r="F17" i="18" s="1"/>
  <c r="E16" i="18"/>
  <c r="F16" i="18" s="1"/>
  <c r="E15" i="18"/>
  <c r="F15" i="18" s="1"/>
  <c r="E14" i="18"/>
  <c r="F14" i="18" s="1"/>
  <c r="E32" i="12"/>
  <c r="F32" i="12" s="1"/>
  <c r="G32" i="12" s="1"/>
  <c r="H32" i="12" s="1"/>
  <c r="I32" i="12" s="1"/>
  <c r="J32" i="12" s="1"/>
  <c r="D29" i="12"/>
  <c r="L46" i="11" s="1"/>
  <c r="E28" i="12"/>
  <c r="F28" i="12" s="1"/>
  <c r="G28" i="12" s="1"/>
  <c r="H28" i="12" s="1"/>
  <c r="I28" i="12" s="1"/>
  <c r="J28" i="12" s="1"/>
  <c r="E27" i="12"/>
  <c r="F27" i="12" s="1"/>
  <c r="G27" i="12" s="1"/>
  <c r="H27" i="12" s="1"/>
  <c r="I27" i="12" s="1"/>
  <c r="J27" i="12" s="1"/>
  <c r="E26" i="12"/>
  <c r="F26" i="12" s="1"/>
  <c r="G26" i="12" s="1"/>
  <c r="H26" i="12" s="1"/>
  <c r="I26" i="12" s="1"/>
  <c r="J26" i="12" s="1"/>
  <c r="E25" i="12"/>
  <c r="F25" i="12" s="1"/>
  <c r="G25" i="12" s="1"/>
  <c r="H25" i="12" s="1"/>
  <c r="I25" i="12" s="1"/>
  <c r="J25" i="12" s="1"/>
  <c r="B25" i="12"/>
  <c r="B26" i="12" s="1"/>
  <c r="B27" i="12" s="1"/>
  <c r="B28" i="12" s="1"/>
  <c r="E24" i="12"/>
  <c r="F24" i="12" s="1"/>
  <c r="E18" i="12"/>
  <c r="F18" i="12" s="1"/>
  <c r="G18" i="12" s="1"/>
  <c r="H18" i="12" s="1"/>
  <c r="I18" i="12" s="1"/>
  <c r="J18" i="12" s="1"/>
  <c r="E14" i="12"/>
  <c r="F14" i="12" s="1"/>
  <c r="G14" i="12" s="1"/>
  <c r="H14" i="12" s="1"/>
  <c r="I14" i="12" s="1"/>
  <c r="J14" i="12" s="1"/>
  <c r="E13" i="12"/>
  <c r="F13" i="12" s="1"/>
  <c r="G13" i="12" s="1"/>
  <c r="H13" i="12" s="1"/>
  <c r="I13" i="12" s="1"/>
  <c r="J13" i="12" s="1"/>
  <c r="E12" i="12"/>
  <c r="F12" i="12" s="1"/>
  <c r="G12" i="12" s="1"/>
  <c r="H12" i="12" s="1"/>
  <c r="I12" i="12" s="1"/>
  <c r="J12" i="12" s="1"/>
  <c r="E11" i="12"/>
  <c r="F11" i="12" s="1"/>
  <c r="G11" i="12" s="1"/>
  <c r="H11" i="12" s="1"/>
  <c r="I11" i="12" s="1"/>
  <c r="J11" i="12" s="1"/>
  <c r="B7" i="12"/>
  <c r="B8" i="12" s="1"/>
  <c r="B9" i="12" s="1"/>
  <c r="B10" i="12" s="1"/>
  <c r="B11" i="12" s="1"/>
  <c r="B12" i="12" s="1"/>
  <c r="B13" i="12" s="1"/>
  <c r="B14" i="12" s="1"/>
  <c r="B15" i="12" s="1"/>
  <c r="L42" i="11" l="1"/>
  <c r="E2" i="14"/>
  <c r="D34" i="12"/>
  <c r="F6" i="12"/>
  <c r="G6" i="12" s="1"/>
  <c r="G16" i="12" s="1"/>
  <c r="F32" i="18"/>
  <c r="F33" i="18" s="1"/>
  <c r="F34" i="18" s="1"/>
  <c r="F20" i="18"/>
  <c r="F21" i="18" s="1"/>
  <c r="F22" i="18" s="1"/>
  <c r="G24" i="12"/>
  <c r="F29" i="12"/>
  <c r="E29" i="12"/>
  <c r="F16" i="12" l="1"/>
  <c r="F34" i="12" s="1"/>
  <c r="F12" i="13" s="1"/>
  <c r="E16" i="12"/>
  <c r="E34" i="12" s="1"/>
  <c r="E12" i="13" s="1"/>
  <c r="H6" i="12"/>
  <c r="H16" i="12" s="1"/>
  <c r="H24" i="12"/>
  <c r="G29" i="12"/>
  <c r="G34" i="12" s="1"/>
  <c r="G12" i="13" s="1"/>
  <c r="I6" i="12" l="1"/>
  <c r="I16" i="12" s="1"/>
  <c r="I24" i="12"/>
  <c r="H29" i="12"/>
  <c r="H34" i="12" s="1"/>
  <c r="H12" i="13" s="1"/>
  <c r="J6" i="12" l="1"/>
  <c r="J16" i="12" s="1"/>
  <c r="J24" i="12"/>
  <c r="J29" i="12" s="1"/>
  <c r="I29" i="12"/>
  <c r="I34" i="12" s="1"/>
  <c r="I12" i="13" s="1"/>
  <c r="J34" i="12" l="1"/>
  <c r="J12" i="13" s="1"/>
  <c r="J41" i="17"/>
  <c r="I41" i="17"/>
  <c r="H41" i="17"/>
  <c r="G41" i="17"/>
  <c r="F41" i="17"/>
  <c r="E41" i="17"/>
  <c r="D41" i="17"/>
  <c r="K40" i="17"/>
  <c r="D36" i="14" s="1"/>
  <c r="K39" i="17"/>
  <c r="K38" i="17"/>
  <c r="K37" i="17"/>
  <c r="J33" i="17"/>
  <c r="I33" i="17"/>
  <c r="H33" i="17"/>
  <c r="G33" i="17"/>
  <c r="F33" i="17"/>
  <c r="E33" i="17"/>
  <c r="D33" i="17"/>
  <c r="K32" i="17"/>
  <c r="K31" i="17"/>
  <c r="K30" i="17"/>
  <c r="K29" i="17"/>
  <c r="K28" i="17"/>
  <c r="K27" i="17"/>
  <c r="J25" i="17"/>
  <c r="I25" i="17"/>
  <c r="H25" i="17"/>
  <c r="G25" i="17"/>
  <c r="F25" i="17"/>
  <c r="E25" i="17"/>
  <c r="D25" i="17"/>
  <c r="K24" i="17"/>
  <c r="K23" i="17"/>
  <c r="K22" i="17"/>
  <c r="K21" i="17"/>
  <c r="K20" i="17"/>
  <c r="I34" i="17"/>
  <c r="I42" i="17" s="1"/>
  <c r="K10" i="17"/>
  <c r="K8" i="17"/>
  <c r="K6" i="17"/>
  <c r="J18" i="17"/>
  <c r="I18" i="17"/>
  <c r="H18" i="17"/>
  <c r="G18" i="17"/>
  <c r="F18" i="17"/>
  <c r="E18" i="17"/>
  <c r="D18" i="17"/>
  <c r="K17" i="17"/>
  <c r="K16" i="17"/>
  <c r="K15" i="17"/>
  <c r="E34" i="17" l="1"/>
  <c r="E42" i="17" s="1"/>
  <c r="J34" i="17"/>
  <c r="J42" i="17" s="1"/>
  <c r="D34" i="17"/>
  <c r="D42" i="17" s="1"/>
  <c r="D7" i="15" s="1"/>
  <c r="D10" i="15" s="1"/>
  <c r="F34" i="17"/>
  <c r="F42" i="17" s="1"/>
  <c r="G34" i="17"/>
  <c r="G42" i="17" s="1"/>
  <c r="H34" i="17"/>
  <c r="H42" i="17" s="1"/>
  <c r="M25" i="17"/>
  <c r="K33" i="17"/>
  <c r="E5" i="14"/>
  <c r="M13" i="17"/>
  <c r="M33" i="17"/>
  <c r="E4" i="14"/>
  <c r="M18" i="17"/>
  <c r="M41" i="17"/>
  <c r="K13" i="17"/>
  <c r="K25" i="17"/>
  <c r="K41" i="17"/>
  <c r="K18" i="17"/>
  <c r="K34" i="17" l="1"/>
  <c r="K42" i="17"/>
  <c r="A2" i="1"/>
  <c r="A1" i="8"/>
  <c r="E9" i="13"/>
  <c r="F9" i="13"/>
  <c r="G9" i="13"/>
  <c r="H9" i="13"/>
  <c r="I9" i="13"/>
  <c r="J9" i="13"/>
  <c r="F2" i="1"/>
  <c r="F1" i="8"/>
  <c r="D15" i="1"/>
  <c r="E15" i="1"/>
  <c r="F15" i="1"/>
  <c r="G15" i="1"/>
  <c r="J30" i="11"/>
  <c r="J31" i="11"/>
  <c r="J19" i="11"/>
  <c r="J20" i="11"/>
  <c r="J21" i="11"/>
  <c r="J24" i="11"/>
  <c r="J18" i="11"/>
  <c r="J6" i="11"/>
  <c r="J7" i="11"/>
  <c r="J8" i="11"/>
  <c r="J9" i="11"/>
  <c r="J11" i="11"/>
  <c r="J12" i="11"/>
  <c r="D28" i="8"/>
  <c r="E28" i="8" s="1"/>
  <c r="F28" i="8" s="1"/>
  <c r="D29" i="8"/>
  <c r="E29" i="8" s="1"/>
  <c r="F29" i="8" s="1"/>
  <c r="G29" i="8" s="1"/>
  <c r="D30" i="8"/>
  <c r="E30" i="8"/>
  <c r="F30" i="8" s="1"/>
  <c r="G30" i="8" s="1"/>
  <c r="D31" i="8"/>
  <c r="E31" i="8"/>
  <c r="F31" i="8" s="1"/>
  <c r="G31" i="8" s="1"/>
  <c r="D32" i="8"/>
  <c r="E32" i="8" s="1"/>
  <c r="F32" i="8" s="1"/>
  <c r="G32" i="8" s="1"/>
  <c r="D21" i="8"/>
  <c r="E21" i="8" s="1"/>
  <c r="F21" i="8" s="1"/>
  <c r="G21" i="8" s="1"/>
  <c r="D22" i="8"/>
  <c r="E22" i="8"/>
  <c r="F22" i="8"/>
  <c r="G22" i="8" s="1"/>
  <c r="D23" i="8"/>
  <c r="E23" i="8"/>
  <c r="F23" i="8" s="1"/>
  <c r="G23" i="8" s="1"/>
  <c r="D20" i="8"/>
  <c r="E20" i="8"/>
  <c r="F20" i="8" s="1"/>
  <c r="G20" i="8" s="1"/>
  <c r="D10" i="8"/>
  <c r="E10" i="8"/>
  <c r="F10" i="8"/>
  <c r="G10" i="8" s="1"/>
  <c r="D11" i="8"/>
  <c r="E11" i="8" s="1"/>
  <c r="F11" i="8" s="1"/>
  <c r="G11" i="8" s="1"/>
  <c r="D12" i="8"/>
  <c r="E12" i="8" s="1"/>
  <c r="F12" i="8" s="1"/>
  <c r="G12" i="8" s="1"/>
  <c r="D13" i="8"/>
  <c r="E13" i="8" s="1"/>
  <c r="F13" i="8" s="1"/>
  <c r="G13" i="8" s="1"/>
  <c r="D14" i="8"/>
  <c r="E14" i="8"/>
  <c r="F14" i="8" s="1"/>
  <c r="G14" i="8" s="1"/>
  <c r="D15" i="8"/>
  <c r="E15" i="8" s="1"/>
  <c r="F15" i="8" s="1"/>
  <c r="G15" i="8" s="1"/>
  <c r="D16" i="8"/>
  <c r="E16" i="8"/>
  <c r="F16" i="8" s="1"/>
  <c r="G16" i="8" s="1"/>
  <c r="D17" i="8"/>
  <c r="E17" i="8"/>
  <c r="F17" i="8"/>
  <c r="G17" i="8" s="1"/>
  <c r="D18" i="8"/>
  <c r="E18" i="8" s="1"/>
  <c r="F18" i="8" s="1"/>
  <c r="G18" i="8" s="1"/>
  <c r="D9" i="8"/>
  <c r="E9" i="8"/>
  <c r="F9" i="8" s="1"/>
  <c r="G9" i="8" s="1"/>
  <c r="J5" i="11"/>
  <c r="J38" i="11"/>
  <c r="D8" i="13" s="1"/>
  <c r="J17" i="11"/>
  <c r="J29" i="11"/>
  <c r="C19" i="8"/>
  <c r="C24" i="8" s="1"/>
  <c r="C33" i="8"/>
  <c r="D19" i="14"/>
  <c r="D23" i="14" s="1"/>
  <c r="E21" i="14"/>
  <c r="E25" i="14" s="1"/>
  <c r="D20" i="14"/>
  <c r="J32" i="11" l="1"/>
  <c r="J33" i="11" s="1"/>
  <c r="E27" i="14"/>
  <c r="C40" i="8"/>
  <c r="C18" i="1" s="1"/>
  <c r="G19" i="8"/>
  <c r="D19" i="8"/>
  <c r="D24" i="8" s="1"/>
  <c r="E19" i="8"/>
  <c r="E24" i="8" s="1"/>
  <c r="C13" i="1"/>
  <c r="G24" i="8"/>
  <c r="G40" i="8" s="1"/>
  <c r="G18" i="1" s="1"/>
  <c r="G21" i="1" s="1"/>
  <c r="F33" i="8"/>
  <c r="G28" i="8"/>
  <c r="G33" i="8" s="1"/>
  <c r="D33" i="8"/>
  <c r="D40" i="8" s="1"/>
  <c r="D18" i="1" s="1"/>
  <c r="D21" i="1" s="1"/>
  <c r="J25" i="11"/>
  <c r="F19" i="8"/>
  <c r="F24" i="8" s="1"/>
  <c r="F40" i="8" s="1"/>
  <c r="F18" i="1" s="1"/>
  <c r="F21" i="1" s="1"/>
  <c r="D25" i="14"/>
  <c r="D27" i="14" s="1"/>
  <c r="E33" i="8"/>
  <c r="J13" i="11"/>
  <c r="E9" i="14"/>
  <c r="E13" i="14" s="1"/>
  <c r="E15" i="14" s="1"/>
  <c r="E36" i="14" s="1"/>
  <c r="E38" i="14" s="1"/>
  <c r="G2" i="1"/>
  <c r="G1" i="8"/>
  <c r="K48" i="11" l="1"/>
  <c r="D12" i="13"/>
  <c r="E35" i="14"/>
  <c r="E37" i="14" s="1"/>
  <c r="E39" i="14" s="1"/>
  <c r="F15" i="13"/>
  <c r="C14" i="1"/>
  <c r="D7" i="13"/>
  <c r="E15" i="13"/>
  <c r="E40" i="8"/>
  <c r="E18" i="1" s="1"/>
  <c r="E21" i="1" s="1"/>
  <c r="D30" i="14"/>
  <c r="J14" i="11"/>
  <c r="J15" i="11" s="1"/>
  <c r="D5" i="13" s="1"/>
  <c r="G15" i="13"/>
  <c r="J26" i="11"/>
  <c r="J27" i="11" s="1"/>
  <c r="D6" i="13" s="1"/>
  <c r="C12" i="1" l="1"/>
  <c r="H15" i="13"/>
  <c r="C11" i="1"/>
  <c r="J39" i="11"/>
  <c r="K38" i="11" l="1"/>
  <c r="J50" i="11"/>
  <c r="K15" i="11"/>
  <c r="K33" i="11"/>
  <c r="K27" i="11"/>
  <c r="C15" i="1"/>
  <c r="C21" i="1" s="1"/>
  <c r="K39" i="11"/>
  <c r="J15" i="13"/>
  <c r="I15" i="13"/>
  <c r="D9" i="13"/>
  <c r="D15" i="13" s="1"/>
</calcChain>
</file>

<file path=xl/sharedStrings.xml><?xml version="1.0" encoding="utf-8"?>
<sst xmlns="http://schemas.openxmlformats.org/spreadsheetml/2006/main" count="460" uniqueCount="229">
  <si>
    <t>PROJECT INCOME</t>
  </si>
  <si>
    <t>TOTAL OPERATING BUDGET</t>
  </si>
  <si>
    <t>CASH FLOW</t>
  </si>
  <si>
    <t>A.</t>
  </si>
  <si>
    <t>1.  HHAP Unit Rents</t>
  </si>
  <si>
    <t>2.  Non-HHAP Rents</t>
  </si>
  <si>
    <t>3.  Non-Rental Income</t>
  </si>
  <si>
    <t>B.</t>
  </si>
  <si>
    <t>C.</t>
  </si>
  <si>
    <t>YEAR 1</t>
  </si>
  <si>
    <t>YEAR 2</t>
  </si>
  <si>
    <t>YEAR 3</t>
  </si>
  <si>
    <t>YEAR 4</t>
  </si>
  <si>
    <t>YEAR 5</t>
  </si>
  <si>
    <t>HOMELESS HOUSING AND ASSISTANCE CORPORATION</t>
  </si>
  <si>
    <t>V.(d) PROJECTED REVENUE STREAM AND CASH FLOW FOR FIVE YEARS</t>
  </si>
  <si>
    <t xml:space="preserve">Explanation of how positive cash flow will be used:  </t>
  </si>
  <si>
    <t xml:space="preserve"> </t>
  </si>
  <si>
    <t>V.(b) PROJECTED ANNUAL OPERATING BUDGET AND DEBT SERVICE FOR FIVE YEARS</t>
  </si>
  <si>
    <t>OPERATING BUDGET</t>
  </si>
  <si>
    <t>1.   Real Estate Tax</t>
  </si>
  <si>
    <t>2.   Water &amp; Sewar Tax</t>
  </si>
  <si>
    <t>3.   Fire/Liability/Other Insurance</t>
  </si>
  <si>
    <t>4.   Fuel</t>
  </si>
  <si>
    <t>5.   Utilities</t>
  </si>
  <si>
    <t>6.   Exterminating</t>
  </si>
  <si>
    <t>7.   Carting</t>
  </si>
  <si>
    <t>8.   Repairs and Maintenance</t>
  </si>
  <si>
    <t>9.   Legal and Accounting</t>
  </si>
  <si>
    <t>10. Miscellaneous</t>
  </si>
  <si>
    <t>11. Subtotal 1 - 10</t>
  </si>
  <si>
    <t>12. Replacement Reserve</t>
  </si>
  <si>
    <t>13. Operating Reserve</t>
  </si>
  <si>
    <t>14. Management Fee</t>
  </si>
  <si>
    <t>15. Maintenance Payroll</t>
  </si>
  <si>
    <t>Total Line 11+ Lines 12 -15</t>
  </si>
  <si>
    <t>PROGRAM BUDGET</t>
  </si>
  <si>
    <t>1.   Support Services Payroll</t>
  </si>
  <si>
    <t>2.   Laundry</t>
  </si>
  <si>
    <t>3.   Food</t>
  </si>
  <si>
    <t>4.   Program Admin Costs</t>
  </si>
  <si>
    <t>5.   Other Program Costs</t>
  </si>
  <si>
    <t>Total Lines 1 - 5</t>
  </si>
  <si>
    <t>ANNUAL DEBT SERVICE</t>
  </si>
  <si>
    <t>1.   Debt Service</t>
  </si>
  <si>
    <t>TOTAL A - C</t>
  </si>
  <si>
    <t>TOTAL</t>
  </si>
  <si>
    <t>COSTS</t>
  </si>
  <si>
    <t>CONSTRUCTION COST</t>
  </si>
  <si>
    <t>1.  Construction/Rehabilitation</t>
  </si>
  <si>
    <t>ACQUISITION</t>
  </si>
  <si>
    <t>1.  Cost of Building/Land</t>
  </si>
  <si>
    <t>TOTAL LINES 1 - 5</t>
  </si>
  <si>
    <t>PROFESSIONAL SERVICE FEES</t>
  </si>
  <si>
    <t>1.  Architectural</t>
  </si>
  <si>
    <t>D.</t>
  </si>
  <si>
    <t>OTHER DEVELOPMENT COSTS</t>
  </si>
  <si>
    <t>1.  Survey</t>
  </si>
  <si>
    <t>4.  Tax Exemption Fees</t>
  </si>
  <si>
    <t>E.</t>
  </si>
  <si>
    <t>2.  Start-up Costs</t>
  </si>
  <si>
    <t>3.  Replacement Reserve</t>
  </si>
  <si>
    <t>4.  Operating Reserve</t>
  </si>
  <si>
    <t>REVENUES</t>
  </si>
  <si>
    <t>% of Total</t>
  </si>
  <si>
    <t>SRO UNITS</t>
  </si>
  <si>
    <t>@</t>
  </si>
  <si>
    <t>per</t>
  </si>
  <si>
    <t>=</t>
  </si>
  <si>
    <t xml:space="preserve">Less Vacancy/Uncollectible </t>
  </si>
  <si>
    <t>Commercial Units - Initial Rents</t>
  </si>
  <si>
    <t>Commercial Rent</t>
  </si>
  <si>
    <t>Less Vacancy/Uncollectible</t>
  </si>
  <si>
    <t>Net Commercial Rents</t>
  </si>
  <si>
    <t>TOTAL REVENUES</t>
  </si>
  <si>
    <t>EXPENSES</t>
  </si>
  <si>
    <t>Debt Service</t>
  </si>
  <si>
    <t>4.  Commercial Rent</t>
  </si>
  <si>
    <t>5.  Total Project Income</t>
  </si>
  <si>
    <t>YEAR 6</t>
  </si>
  <si>
    <t>YEAR 7</t>
  </si>
  <si>
    <t>% Change</t>
  </si>
  <si>
    <t>TOTAL A +B + C</t>
  </si>
  <si>
    <t>1.  Net HHAP Rents</t>
  </si>
  <si>
    <t>2.  Net Non-HHAP Rents</t>
  </si>
  <si>
    <t>3.  Net Commercial Rents</t>
  </si>
  <si>
    <t>4.  Total Other Income</t>
  </si>
  <si>
    <t>5.  Total Revenues</t>
  </si>
  <si>
    <t>TOTAL EXPENSES</t>
  </si>
  <si>
    <t>NET INCOME OR (LOSS)</t>
  </si>
  <si>
    <t xml:space="preserve">Explain how positive cash flow will be used:  </t>
  </si>
  <si>
    <t>Totals from the 7yr Op bud</t>
  </si>
  <si>
    <t>HHAP FUNDING</t>
  </si>
  <si>
    <t>OTHER FUNDING</t>
  </si>
  <si>
    <t>INPUTS</t>
  </si>
  <si>
    <t>Sponsor:</t>
  </si>
  <si>
    <t>M&amp;O Budget:</t>
  </si>
  <si>
    <t>Project:</t>
  </si>
  <si>
    <t>Total Construction Cost:</t>
  </si>
  <si>
    <t>75% of Acquisition:</t>
  </si>
  <si>
    <t>Number of Units or Congregate Beds:</t>
  </si>
  <si>
    <t>New Construction? Y/N</t>
  </si>
  <si>
    <t>1)</t>
  </si>
  <si>
    <r>
      <t xml:space="preserve">Desired Annual Contribution to Operating Reserves </t>
    </r>
    <r>
      <rPr>
        <sz val="8"/>
        <rFont val="Arial"/>
        <family val="2"/>
      </rPr>
      <t>(2.5% of M&amp;O Budget + 1% of Program Budget)</t>
    </r>
  </si>
  <si>
    <r>
      <t xml:space="preserve">Amount actually available for Operating Reserves </t>
    </r>
    <r>
      <rPr>
        <sz val="8"/>
        <rFont val="Arial"/>
        <family val="2"/>
      </rPr>
      <t>(Annual contribution per proposed operating budget)</t>
    </r>
  </si>
  <si>
    <r>
      <t xml:space="preserve">Operating Reserve Goal </t>
    </r>
    <r>
      <rPr>
        <sz val="8"/>
        <rFont val="Arial"/>
        <family val="2"/>
      </rPr>
      <t>(Desired Contribution at Year 10)</t>
    </r>
  </si>
  <si>
    <r>
      <t xml:space="preserve">Operating Reserve Deficit </t>
    </r>
    <r>
      <rPr>
        <b/>
        <sz val="8"/>
        <rFont val="Arial"/>
        <family val="2"/>
      </rPr>
      <t>(Reserve Goal  minus Available Contirbutions at Year 10)</t>
    </r>
  </si>
  <si>
    <t>&lt; 25 Units</t>
  </si>
  <si>
    <t>25 Units or More</t>
  </si>
  <si>
    <t>2)</t>
  </si>
  <si>
    <r>
      <t xml:space="preserve">Desired Annual Contribution to Replacement Reserves  - New Construciton </t>
    </r>
    <r>
      <rPr>
        <sz val="8"/>
        <rFont val="Arial"/>
        <family val="2"/>
      </rPr>
      <t xml:space="preserve">(Total Construction Cost x .005)   </t>
    </r>
    <r>
      <rPr>
        <b/>
        <sz val="10"/>
        <rFont val="Arial"/>
        <family val="2"/>
      </rPr>
      <t>OR</t>
    </r>
  </si>
  <si>
    <r>
      <t xml:space="preserve">Desired Annual Contribution to Replacement Reserves  - Gut/Mod Rehab </t>
    </r>
    <r>
      <rPr>
        <sz val="8"/>
        <rFont val="Arial"/>
        <family val="2"/>
      </rPr>
      <t xml:space="preserve">(Total Construction Cost + 75% of Acquisiton x .005) </t>
    </r>
    <r>
      <rPr>
        <b/>
        <sz val="10"/>
        <rFont val="Arial"/>
        <family val="2"/>
      </rPr>
      <t>OR</t>
    </r>
  </si>
  <si>
    <r>
      <t xml:space="preserve">Desired Annual Contribution to Replacement Reserves 25 Units or More </t>
    </r>
    <r>
      <rPr>
        <sz val="8"/>
        <rFont val="Arial"/>
        <family val="2"/>
      </rPr>
      <t>($300/ Unit or Congregate Bed)</t>
    </r>
  </si>
  <si>
    <r>
      <t xml:space="preserve">Amount actually available for Replacement Reserves </t>
    </r>
    <r>
      <rPr>
        <sz val="8"/>
        <rFont val="Arial"/>
        <family val="2"/>
      </rPr>
      <t>(as per proposed operating budget)</t>
    </r>
  </si>
  <si>
    <r>
      <t xml:space="preserve">Replacement Reserve Goal </t>
    </r>
    <r>
      <rPr>
        <sz val="8"/>
        <rFont val="Arial"/>
        <family val="2"/>
      </rPr>
      <t>(Desired Contributions at Year 10)</t>
    </r>
  </si>
  <si>
    <r>
      <t xml:space="preserve">Replacement Reserve Deficit </t>
    </r>
    <r>
      <rPr>
        <b/>
        <sz val="8"/>
        <rFont val="Arial"/>
        <family val="2"/>
      </rPr>
      <t>(Goal minus Available Contributions at Year 10)</t>
    </r>
  </si>
  <si>
    <r>
      <rPr>
        <b/>
        <sz val="10"/>
        <rFont val="Arial"/>
        <family val="2"/>
      </rPr>
      <t xml:space="preserve">TOTAL RESERVES REQUIRED </t>
    </r>
    <r>
      <rPr>
        <b/>
        <sz val="8"/>
        <rFont val="Arial"/>
        <family val="2"/>
      </rPr>
      <t>(Operating and Replacement)</t>
    </r>
  </si>
  <si>
    <t>*If the Reserve Deficit or Total Reserves Required figures appear as positive numbers, the project requires capitalized reserves. A negative number indicates that the project is contributing more reserves than required. Use the comparison below of the HHAP and Non-HHAP capitalized reserves shown in the Development Budget to determine the amount of HHAP reserves required, if any.</t>
  </si>
  <si>
    <t>Amount</t>
  </si>
  <si>
    <t>Remaining Deficit</t>
  </si>
  <si>
    <t>Non-HHAP Capitalized Replacement Reserves Per Development Budget</t>
  </si>
  <si>
    <t>Non-HHAP Capitalized Operating Reserves Per Development Budget</t>
  </si>
  <si>
    <t>Requested HHAP Capitalized Replacement Reserves Per Development Budget</t>
  </si>
  <si>
    <t>Requested HHAP Capitalized Operating Reserves Per Development Budget</t>
  </si>
  <si>
    <t>Unfunded Reserve Decifit</t>
  </si>
  <si>
    <t>DEVELOPER'S FEE SCHEDULE</t>
  </si>
  <si>
    <t>SPONSOR:</t>
  </si>
  <si>
    <t>HHAP ID#</t>
  </si>
  <si>
    <t>HHAP AWARD</t>
  </si>
  <si>
    <t>DEVELOPER/CONSULTANT''S FEE ALLOWANCE</t>
  </si>
  <si>
    <t>DEVELOPER/CONSULTANT''S FEE REQUESTED FROM HHAP</t>
  </si>
  <si>
    <t>TOTAL AMOUNT REQUESTED FOR CONSULTANT AND DEVELOPER'S FEE COMBINED CANNOT EXCEED DEVELOPER'S FEE ALLOWANCE ON THESE CALCULATIONS</t>
  </si>
  <si>
    <t>COMMENTS</t>
  </si>
  <si>
    <t>TOTAL LINES 1 - 3</t>
  </si>
  <si>
    <t>Explain any projected increases in project Income:</t>
  </si>
  <si>
    <t>MAXIMUM DEVELOPER'S FEE ALLOWED UNDER HHAP GUIDELINES IS $200,000</t>
  </si>
  <si>
    <t>Building Maintenance and Operations</t>
  </si>
  <si>
    <t>Real Estate Tax/PILOT</t>
  </si>
  <si>
    <t>Broadband/Internet</t>
  </si>
  <si>
    <t>Management Fee</t>
  </si>
  <si>
    <t>Support Services Payroll</t>
  </si>
  <si>
    <t>Laundry Expense</t>
  </si>
  <si>
    <t>Food Program Expense</t>
  </si>
  <si>
    <t>Program Admin Costs</t>
  </si>
  <si>
    <t>Please show calculation of Management Fee, If Any.</t>
  </si>
  <si>
    <t>Maintenance Payroll</t>
  </si>
  <si>
    <t>Position Title</t>
  </si>
  <si>
    <t>Annual Salary</t>
  </si>
  <si>
    <t># of Positions</t>
  </si>
  <si>
    <t>% of Time on Project</t>
  </si>
  <si>
    <t>Project Share</t>
  </si>
  <si>
    <t>Total</t>
  </si>
  <si>
    <t>Maintenance Payroll Total</t>
  </si>
  <si>
    <t>Fringe Benefits @</t>
  </si>
  <si>
    <t>Total Maintenance Personnel Costs</t>
  </si>
  <si>
    <t>Support Services Payroll Total</t>
  </si>
  <si>
    <t>Total Support Services Personnel Costs</t>
  </si>
  <si>
    <t>Program Budget:</t>
  </si>
  <si>
    <r>
      <t xml:space="preserve">2.  Legal Fees </t>
    </r>
    <r>
      <rPr>
        <sz val="9"/>
        <rFont val="Arial"/>
        <family val="2"/>
      </rPr>
      <t>(Unrelated to Acquisition)</t>
    </r>
  </si>
  <si>
    <t>2.  Asbestos Test, Abatement, Monitoring</t>
  </si>
  <si>
    <t>3.  Owners Insurance for Construction</t>
  </si>
  <si>
    <t>5. Lead test, Abatement, Monitoring</t>
  </si>
  <si>
    <t>ACQUISITION-RELATED COSTS</t>
  </si>
  <si>
    <t>1.  Appraisal</t>
  </si>
  <si>
    <t>2.  Closing Fees</t>
  </si>
  <si>
    <t>3.  Title Insurance</t>
  </si>
  <si>
    <r>
      <t xml:space="preserve">4.  Legal Fees </t>
    </r>
    <r>
      <rPr>
        <sz val="9"/>
        <rFont val="Arial"/>
        <family val="2"/>
      </rPr>
      <t>(Related to Acquisition)</t>
    </r>
  </si>
  <si>
    <t xml:space="preserve">C. </t>
  </si>
  <si>
    <t xml:space="preserve">F. </t>
  </si>
  <si>
    <t>G.</t>
  </si>
  <si>
    <t>TOTAL DEVELOPMENT COSTS (B-E)</t>
  </si>
  <si>
    <t>Please enter project specfic information in tan colored cells only.</t>
  </si>
  <si>
    <t>5.  Other (e.g. buy-down of existing mortgage)</t>
  </si>
  <si>
    <t>2.  Contingency (5% new; 10% rehab)</t>
  </si>
  <si>
    <t>3.  Construction Manager Fee (   %)</t>
  </si>
  <si>
    <t xml:space="preserve">1.  Furniture and Equipment </t>
  </si>
  <si>
    <t>TOTAL LINES 1 - 6</t>
  </si>
  <si>
    <t>TOTAL LINES 1 - 4</t>
  </si>
  <si>
    <t xml:space="preserve">OTHER THAN PROJECT COSTS </t>
  </si>
  <si>
    <t>TOTAL DEVELOPMENT COST (B-E)</t>
  </si>
  <si>
    <t>TOTAL PROJECT COST (A+F+G)</t>
  </si>
  <si>
    <t>3.  Consultant*</t>
  </si>
  <si>
    <t>4.  Developer's Fee*</t>
  </si>
  <si>
    <t>5.  Other (define)</t>
  </si>
  <si>
    <t>6.  Other (define)</t>
  </si>
  <si>
    <t>OTHER THAN PROJECT COSTS</t>
  </si>
  <si>
    <t>1.  Furniture and Equipment</t>
  </si>
  <si>
    <t>EXHIBIT B-1: Development Budget Summary- Construction Sources</t>
  </si>
  <si>
    <t>*Refer to Maximum limits allowed by RFP</t>
  </si>
  <si>
    <t>EXHIBIT B-1: Development Budget Summary- Permanent Sources</t>
  </si>
  <si>
    <t>EXHIBIT B-4: First Year Operating Budget</t>
  </si>
  <si>
    <t>4 Bedroom Units</t>
  </si>
  <si>
    <t>Studio Units</t>
  </si>
  <si>
    <t>SRO Units</t>
  </si>
  <si>
    <t>1 Bedroom Units</t>
  </si>
  <si>
    <t>HHAP Units - Initial Rents (Per month x 12 or per day x 365)</t>
  </si>
  <si>
    <t>2 Bedroom Units</t>
  </si>
  <si>
    <t>3 Bedroom Units</t>
  </si>
  <si>
    <t>5 Bedroom Units</t>
  </si>
  <si>
    <t>Congregate Beds</t>
  </si>
  <si>
    <t>Total HHAP Unit Rents</t>
  </si>
  <si>
    <t>Net HHAP Rents</t>
  </si>
  <si>
    <t>Non HHAP Units - Initial Rents (Per month x 12 or per day x 365)</t>
  </si>
  <si>
    <t>Total Non-HHAP Unit Rents</t>
  </si>
  <si>
    <t>Net Non-HHAP Rents</t>
  </si>
  <si>
    <t>Support Services/ Other Income (Specify)</t>
  </si>
  <si>
    <t>Total Other Income</t>
  </si>
  <si>
    <t>Replacement and Operating Reserves</t>
  </si>
  <si>
    <t>Program Expenses</t>
  </si>
  <si>
    <t xml:space="preserve">NET INCOME OR (LOSS) </t>
  </si>
  <si>
    <t>If Property Manager is included, plesae explain the proposed agreement.</t>
  </si>
  <si>
    <t>Please show calculation of Debt Service, if any.</t>
  </si>
  <si>
    <t>Add additional sheets if necessary and label Notes to Project Expenses</t>
  </si>
  <si>
    <t>EXHIBIT B-6: PROJECTED ANNUAL EXPENSES SEVEN YEARS</t>
  </si>
  <si>
    <t>OPERATING EXPENSES</t>
  </si>
  <si>
    <t>Water &amp; Sewer Expenses</t>
  </si>
  <si>
    <t>Property/Liability/Other Insurance</t>
  </si>
  <si>
    <t>Gas &amp; Electricity</t>
  </si>
  <si>
    <t xml:space="preserve">Exterminating </t>
  </si>
  <si>
    <t>Garbage/Trash Removal</t>
  </si>
  <si>
    <t>Repairs &amp; Maintenance (including service contracts)</t>
  </si>
  <si>
    <t>Legal, Accounting &amp; Audit Services</t>
  </si>
  <si>
    <t>Miscellaneous- explain</t>
  </si>
  <si>
    <t>Subtotal 1 - 10</t>
  </si>
  <si>
    <t xml:space="preserve">Replacement Reserve </t>
  </si>
  <si>
    <t xml:space="preserve">Operating Reserve </t>
  </si>
  <si>
    <t>Total Lines 11+ Lines 12-15</t>
  </si>
  <si>
    <t>Other Program Costs- explain</t>
  </si>
  <si>
    <t>Exhibit B-8: Projected Revenue Stream and Cash Flow for Seven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</si>
</sst>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#,##0.00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color indexed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2"/>
      <name val="Times New Roman"/>
      <family val="1"/>
    </font>
    <font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2"/>
      <color rgb="FF0070C0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6" tint="-0.499984740745262"/>
      <name val="Arial"/>
      <family val="2"/>
    </font>
    <font>
      <sz val="9"/>
      <color rgb="FFC00000"/>
      <name val="Arial"/>
      <family val="2"/>
    </font>
    <font>
      <b/>
      <i/>
      <sz val="9"/>
      <color rgb="FFC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7D5"/>
        <bgColor indexed="64"/>
      </patternFill>
    </fill>
    <fill>
      <patternFill patternType="solid">
        <fgColor rgb="FFFFFF6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401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0" borderId="1" xfId="0" applyNumberFormat="1" applyBorder="1"/>
    <xf numFmtId="164" fontId="2" fillId="2" borderId="0" xfId="0" applyNumberFormat="1" applyFont="1" applyFill="1"/>
    <xf numFmtId="164" fontId="0" fillId="2" borderId="0" xfId="0" applyNumberFormat="1" applyFill="1"/>
    <xf numFmtId="164" fontId="4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left"/>
    </xf>
    <xf numFmtId="164" fontId="0" fillId="0" borderId="1" xfId="0" applyNumberFormat="1" applyBorder="1" applyAlignment="1">
      <alignment horizontal="right"/>
    </xf>
    <xf numFmtId="164" fontId="6" fillId="2" borderId="0" xfId="0" applyNumberFormat="1" applyFont="1" applyFill="1"/>
    <xf numFmtId="164" fontId="6" fillId="0" borderId="0" xfId="0" applyNumberFormat="1" applyFont="1"/>
    <xf numFmtId="164" fontId="0" fillId="0" borderId="0" xfId="0" applyNumberFormat="1" applyBorder="1"/>
    <xf numFmtId="164" fontId="2" fillId="2" borderId="1" xfId="0" applyNumberFormat="1" applyFont="1" applyFill="1" applyBorder="1"/>
    <xf numFmtId="164" fontId="6" fillId="2" borderId="1" xfId="0" applyNumberFormat="1" applyFont="1" applyFill="1" applyBorder="1"/>
    <xf numFmtId="164" fontId="2" fillId="0" borderId="0" xfId="0" applyNumberFormat="1" applyFont="1" applyAlignment="1">
      <alignment horizontal="centerContinuous"/>
    </xf>
    <xf numFmtId="164" fontId="0" fillId="0" borderId="0" xfId="0" applyNumberFormat="1" applyFill="1"/>
    <xf numFmtId="164" fontId="0" fillId="0" borderId="1" xfId="0" applyNumberFormat="1" applyFill="1" applyBorder="1"/>
    <xf numFmtId="164" fontId="0" fillId="2" borderId="1" xfId="0" applyNumberFormat="1" applyFill="1" applyBorder="1"/>
    <xf numFmtId="14" fontId="0" fillId="0" borderId="0" xfId="0" applyNumberFormat="1"/>
    <xf numFmtId="166" fontId="7" fillId="0" borderId="0" xfId="0" applyNumberFormat="1" applyFont="1"/>
    <xf numFmtId="166" fontId="7" fillId="0" borderId="0" xfId="0" applyNumberFormat="1" applyFont="1" applyAlignment="1">
      <alignment horizontal="left"/>
    </xf>
    <xf numFmtId="165" fontId="0" fillId="0" borderId="0" xfId="0" applyNumberFormat="1"/>
    <xf numFmtId="164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164" fontId="2" fillId="0" borderId="0" xfId="0" applyNumberFormat="1" applyFont="1" applyProtection="1">
      <protection locked="0"/>
    </xf>
    <xf numFmtId="164" fontId="0" fillId="3" borderId="1" xfId="0" applyNumberFormat="1" applyFill="1" applyBorder="1" applyProtection="1">
      <protection locked="0"/>
    </xf>
    <xf numFmtId="166" fontId="7" fillId="0" borderId="0" xfId="0" applyNumberFormat="1" applyFont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2" fillId="2" borderId="0" xfId="0" applyNumberFormat="1" applyFont="1" applyFill="1" applyProtection="1">
      <protection locked="0"/>
    </xf>
    <xf numFmtId="164" fontId="0" fillId="0" borderId="0" xfId="0" applyNumberFormat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0" fillId="0" borderId="0" xfId="0" applyNumberFormat="1" applyProtection="1"/>
    <xf numFmtId="164" fontId="10" fillId="0" borderId="0" xfId="2" applyNumberFormat="1" applyFont="1" applyProtection="1">
      <protection locked="0"/>
    </xf>
    <xf numFmtId="165" fontId="10" fillId="0" borderId="0" xfId="2" applyNumberFormat="1" applyFont="1" applyProtection="1">
      <protection locked="0"/>
    </xf>
    <xf numFmtId="164" fontId="2" fillId="0" borderId="0" xfId="0" applyNumberFormat="1" applyFont="1" applyAlignment="1" applyProtection="1"/>
    <xf numFmtId="14" fontId="2" fillId="0" borderId="0" xfId="0" applyNumberFormat="1" applyFont="1" applyAlignment="1" applyProtection="1"/>
    <xf numFmtId="164" fontId="2" fillId="0" borderId="0" xfId="0" applyNumberFormat="1" applyFont="1" applyAlignment="1" applyProtection="1">
      <protection locked="0"/>
    </xf>
    <xf numFmtId="14" fontId="2" fillId="0" borderId="0" xfId="0" applyNumberFormat="1" applyFont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shrinkToFit="1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right"/>
    </xf>
    <xf numFmtId="6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38" fontId="13" fillId="11" borderId="1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6" fontId="0" fillId="4" borderId="1" xfId="0" applyNumberFormat="1" applyFill="1" applyBorder="1" applyProtection="1"/>
    <xf numFmtId="0" fontId="0" fillId="0" borderId="0" xfId="0" applyAlignment="1" applyProtection="1">
      <alignment horizontal="center"/>
      <protection locked="0"/>
    </xf>
    <xf numFmtId="0" fontId="0" fillId="2" borderId="13" xfId="0" applyFill="1" applyBorder="1" applyProtection="1"/>
    <xf numFmtId="0" fontId="0" fillId="0" borderId="0" xfId="0" applyAlignment="1" applyProtection="1"/>
    <xf numFmtId="6" fontId="0" fillId="2" borderId="1" xfId="0" applyNumberFormat="1" applyFill="1" applyBorder="1" applyProtection="1"/>
    <xf numFmtId="0" fontId="6" fillId="0" borderId="13" xfId="0" applyFont="1" applyBorder="1" applyAlignment="1" applyProtection="1">
      <alignment wrapText="1"/>
    </xf>
    <xf numFmtId="6" fontId="0" fillId="0" borderId="1" xfId="0" applyNumberFormat="1" applyBorder="1" applyProtection="1"/>
    <xf numFmtId="0" fontId="6" fillId="0" borderId="13" xfId="0" applyFont="1" applyBorder="1" applyProtection="1"/>
    <xf numFmtId="0" fontId="2" fillId="0" borderId="13" xfId="0" applyFont="1" applyBorder="1" applyAlignment="1" applyProtection="1">
      <alignment wrapText="1"/>
    </xf>
    <xf numFmtId="6" fontId="2" fillId="5" borderId="1" xfId="0" applyNumberFormat="1" applyFont="1" applyFill="1" applyBorder="1" applyProtection="1"/>
    <xf numFmtId="0" fontId="0" fillId="2" borderId="1" xfId="0" applyFill="1" applyBorder="1" applyProtection="1"/>
    <xf numFmtId="0" fontId="0" fillId="12" borderId="0" xfId="0" applyFill="1" applyBorder="1" applyProtection="1"/>
    <xf numFmtId="0" fontId="0" fillId="12" borderId="0" xfId="0" applyFill="1" applyAlignment="1" applyProtection="1"/>
    <xf numFmtId="6" fontId="6" fillId="13" borderId="1" xfId="0" applyNumberFormat="1" applyFont="1" applyFill="1" applyBorder="1" applyProtection="1"/>
    <xf numFmtId="6" fontId="0" fillId="13" borderId="25" xfId="0" applyNumberFormat="1" applyFill="1" applyBorder="1" applyProtection="1"/>
    <xf numFmtId="6" fontId="0" fillId="13" borderId="1" xfId="0" applyNumberFormat="1" applyFill="1" applyBorder="1" applyProtection="1"/>
    <xf numFmtId="6" fontId="0" fillId="0" borderId="1" xfId="0" applyNumberFormat="1" applyFill="1" applyBorder="1" applyProtection="1"/>
    <xf numFmtId="0" fontId="6" fillId="12" borderId="13" xfId="0" applyFont="1" applyFill="1" applyBorder="1" applyAlignment="1" applyProtection="1">
      <alignment wrapText="1"/>
    </xf>
    <xf numFmtId="164" fontId="0" fillId="12" borderId="1" xfId="0" applyNumberFormat="1" applyFill="1" applyBorder="1" applyProtection="1"/>
    <xf numFmtId="0" fontId="2" fillId="4" borderId="1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12" borderId="1" xfId="0" applyFont="1" applyFill="1" applyBorder="1" applyAlignment="1" applyProtection="1">
      <alignment wrapText="1"/>
    </xf>
    <xf numFmtId="0" fontId="2" fillId="12" borderId="1" xfId="0" applyFont="1" applyFill="1" applyBorder="1" applyAlignment="1" applyProtection="1">
      <alignment wrapText="1"/>
    </xf>
    <xf numFmtId="0" fontId="2" fillId="0" borderId="0" xfId="0" applyFont="1" applyProtection="1">
      <protection locked="0"/>
    </xf>
    <xf numFmtId="164" fontId="2" fillId="12" borderId="1" xfId="0" applyNumberFormat="1" applyFont="1" applyFill="1" applyBorder="1" applyProtection="1"/>
    <xf numFmtId="38" fontId="0" fillId="11" borderId="1" xfId="0" applyNumberForma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right"/>
    </xf>
    <xf numFmtId="165" fontId="0" fillId="0" borderId="0" xfId="0" applyNumberFormat="1" applyProtection="1"/>
    <xf numFmtId="164" fontId="2" fillId="12" borderId="20" xfId="0" applyNumberFormat="1" applyFont="1" applyFill="1" applyBorder="1"/>
    <xf numFmtId="164" fontId="2" fillId="12" borderId="21" xfId="0" applyNumberFormat="1" applyFont="1" applyFill="1" applyBorder="1"/>
    <xf numFmtId="164" fontId="2" fillId="12" borderId="22" xfId="0" applyNumberFormat="1" applyFont="1" applyFill="1" applyBorder="1" applyAlignment="1">
      <alignment horizontal="center"/>
    </xf>
    <xf numFmtId="164" fontId="2" fillId="12" borderId="23" xfId="0" applyNumberFormat="1" applyFont="1" applyFill="1" applyBorder="1"/>
    <xf numFmtId="164" fontId="2" fillId="12" borderId="12" xfId="0" applyNumberFormat="1" applyFont="1" applyFill="1" applyBorder="1"/>
    <xf numFmtId="164" fontId="2" fillId="12" borderId="24" xfId="0" applyNumberFormat="1" applyFont="1" applyFill="1" applyBorder="1" applyAlignment="1">
      <alignment horizontal="center"/>
    </xf>
    <xf numFmtId="164" fontId="0" fillId="14" borderId="1" xfId="0" applyNumberFormat="1" applyFill="1" applyBorder="1"/>
    <xf numFmtId="164" fontId="0" fillId="14" borderId="1" xfId="0" applyNumberFormat="1" applyFill="1" applyBorder="1" applyProtection="1">
      <protection locked="0"/>
    </xf>
    <xf numFmtId="0" fontId="15" fillId="0" borderId="0" xfId="0" applyFont="1"/>
    <xf numFmtId="164" fontId="15" fillId="0" borderId="0" xfId="0" applyNumberFormat="1" applyFont="1"/>
    <xf numFmtId="164" fontId="0" fillId="12" borderId="0" xfId="0" applyNumberFormat="1" applyFill="1"/>
    <xf numFmtId="0" fontId="0" fillId="12" borderId="0" xfId="0" applyFill="1"/>
    <xf numFmtId="0" fontId="15" fillId="12" borderId="0" xfId="0" applyFont="1" applyFill="1"/>
    <xf numFmtId="44" fontId="0" fillId="12" borderId="0" xfId="1" applyFont="1" applyFill="1" applyAlignment="1">
      <alignment shrinkToFit="1"/>
    </xf>
    <xf numFmtId="164" fontId="10" fillId="12" borderId="0" xfId="2" applyNumberFormat="1" applyFont="1" applyFill="1" applyProtection="1">
      <protection locked="0"/>
    </xf>
    <xf numFmtId="164" fontId="17" fillId="12" borderId="0" xfId="0" applyNumberFormat="1" applyFont="1" applyFill="1" applyAlignment="1">
      <alignment horizontal="left"/>
    </xf>
    <xf numFmtId="164" fontId="15" fillId="12" borderId="0" xfId="0" applyNumberFormat="1" applyFont="1" applyFill="1"/>
    <xf numFmtId="164" fontId="2" fillId="12" borderId="0" xfId="0" applyNumberFormat="1" applyFont="1" applyFill="1"/>
    <xf numFmtId="164" fontId="0" fillId="12" borderId="0" xfId="0" applyNumberFormat="1" applyFill="1" applyBorder="1"/>
    <xf numFmtId="164" fontId="0" fillId="14" borderId="0" xfId="0" applyNumberFormat="1" applyFill="1" applyBorder="1"/>
    <xf numFmtId="164" fontId="0" fillId="14" borderId="33" xfId="0" applyNumberFormat="1" applyFill="1" applyBorder="1"/>
    <xf numFmtId="164" fontId="0" fillId="12" borderId="29" xfId="0" applyNumberFormat="1" applyFill="1" applyBorder="1"/>
    <xf numFmtId="164" fontId="0" fillId="3" borderId="32" xfId="0" applyNumberFormat="1" applyFill="1" applyBorder="1"/>
    <xf numFmtId="164" fontId="0" fillId="0" borderId="32" xfId="0" applyNumberFormat="1" applyFill="1" applyBorder="1"/>
    <xf numFmtId="164" fontId="0" fillId="14" borderId="0" xfId="0" applyNumberFormat="1" applyFill="1" applyBorder="1" applyProtection="1">
      <protection locked="0"/>
    </xf>
    <xf numFmtId="164" fontId="0" fillId="14" borderId="35" xfId="0" applyNumberFormat="1" applyFill="1" applyBorder="1"/>
    <xf numFmtId="164" fontId="0" fillId="14" borderId="32" xfId="0" applyNumberFormat="1" applyFill="1" applyBorder="1"/>
    <xf numFmtId="164" fontId="0" fillId="12" borderId="0" xfId="0" applyNumberFormat="1" applyFill="1" applyBorder="1" applyProtection="1">
      <protection locked="0"/>
    </xf>
    <xf numFmtId="164" fontId="0" fillId="12" borderId="33" xfId="0" applyNumberFormat="1" applyFill="1" applyBorder="1"/>
    <xf numFmtId="0" fontId="15" fillId="14" borderId="22" xfId="0" applyFont="1" applyFill="1" applyBorder="1"/>
    <xf numFmtId="164" fontId="1" fillId="12" borderId="0" xfId="2" applyNumberFormat="1" applyFont="1" applyFill="1" applyProtection="1">
      <protection locked="0"/>
    </xf>
    <xf numFmtId="1" fontId="1" fillId="12" borderId="0" xfId="2" applyNumberFormat="1" applyFont="1" applyFill="1" applyProtection="1">
      <protection locked="0"/>
    </xf>
    <xf numFmtId="166" fontId="1" fillId="12" borderId="0" xfId="2" applyNumberFormat="1" applyFont="1" applyFill="1" applyProtection="1">
      <protection locked="0"/>
    </xf>
    <xf numFmtId="164" fontId="1" fillId="0" borderId="0" xfId="0" applyNumberFormat="1" applyFont="1" applyProtection="1">
      <protection locked="0"/>
    </xf>
    <xf numFmtId="164" fontId="1" fillId="12" borderId="0" xfId="0" applyNumberFormat="1" applyFont="1" applyFill="1" applyAlignment="1">
      <alignment horizontal="left"/>
    </xf>
    <xf numFmtId="1" fontId="1" fillId="7" borderId="7" xfId="2" applyNumberFormat="1" applyFont="1" applyFill="1" applyBorder="1"/>
    <xf numFmtId="164" fontId="1" fillId="7" borderId="0" xfId="2" applyNumberFormat="1" applyFont="1" applyFill="1"/>
    <xf numFmtId="166" fontId="1" fillId="7" borderId="8" xfId="2" applyNumberFormat="1" applyFont="1" applyFill="1" applyBorder="1"/>
    <xf numFmtId="1" fontId="1" fillId="8" borderId="7" xfId="2" applyNumberFormat="1" applyFont="1" applyFill="1" applyBorder="1"/>
    <xf numFmtId="164" fontId="1" fillId="8" borderId="1" xfId="2" applyNumberFormat="1" applyFont="1" applyFill="1" applyBorder="1"/>
    <xf numFmtId="164" fontId="2" fillId="8" borderId="1" xfId="2" applyNumberFormat="1" applyFont="1" applyFill="1" applyBorder="1" applyAlignment="1">
      <alignment horizontal="center"/>
    </xf>
    <xf numFmtId="166" fontId="1" fillId="8" borderId="1" xfId="2" applyNumberFormat="1" applyFont="1" applyFill="1" applyBorder="1"/>
    <xf numFmtId="1" fontId="2" fillId="9" borderId="7" xfId="2" applyNumberFormat="1" applyFont="1" applyFill="1" applyBorder="1"/>
    <xf numFmtId="164" fontId="2" fillId="10" borderId="15" xfId="2" applyNumberFormat="1" applyFont="1" applyFill="1" applyBorder="1"/>
    <xf numFmtId="164" fontId="1" fillId="10" borderId="19" xfId="2" applyNumberFormat="1" applyFont="1" applyFill="1" applyBorder="1"/>
    <xf numFmtId="166" fontId="1" fillId="10" borderId="11" xfId="2" applyNumberFormat="1" applyFont="1" applyFill="1" applyBorder="1"/>
    <xf numFmtId="1" fontId="1" fillId="9" borderId="7" xfId="2" applyNumberFormat="1" applyFont="1" applyFill="1" applyBorder="1"/>
    <xf numFmtId="164" fontId="19" fillId="0" borderId="1" xfId="2" applyNumberFormat="1" applyFont="1" applyBorder="1"/>
    <xf numFmtId="164" fontId="19" fillId="0" borderId="1" xfId="2" applyNumberFormat="1" applyFont="1" applyBorder="1" applyAlignment="1">
      <alignment horizontal="left" shrinkToFit="1"/>
    </xf>
    <xf numFmtId="164" fontId="19" fillId="12" borderId="0" xfId="2" applyNumberFormat="1" applyFont="1" applyFill="1" applyProtection="1">
      <protection locked="0"/>
    </xf>
    <xf numFmtId="164" fontId="19" fillId="0" borderId="1" xfId="2" applyNumberFormat="1" applyFont="1" applyBorder="1" applyAlignment="1">
      <alignment wrapText="1"/>
    </xf>
    <xf numFmtId="164" fontId="19" fillId="0" borderId="1" xfId="2" applyNumberFormat="1" applyFont="1" applyBorder="1" applyProtection="1">
      <protection locked="0"/>
    </xf>
    <xf numFmtId="164" fontId="3" fillId="12" borderId="0" xfId="2" applyNumberFormat="1" applyFont="1" applyFill="1" applyProtection="1">
      <protection locked="0"/>
    </xf>
    <xf numFmtId="164" fontId="19" fillId="9" borderId="1" xfId="2" applyNumberFormat="1" applyFont="1" applyFill="1" applyBorder="1"/>
    <xf numFmtId="164" fontId="19" fillId="9" borderId="1" xfId="2" applyNumberFormat="1" applyFont="1" applyFill="1" applyBorder="1" applyAlignment="1">
      <alignment horizontal="left" shrinkToFit="1"/>
    </xf>
    <xf numFmtId="166" fontId="19" fillId="9" borderId="1" xfId="2" applyNumberFormat="1" applyFont="1" applyFill="1" applyBorder="1" applyAlignment="1">
      <alignment shrinkToFit="1"/>
    </xf>
    <xf numFmtId="1" fontId="1" fillId="9" borderId="14" xfId="2" applyNumberFormat="1" applyFont="1" applyFill="1" applyBorder="1"/>
    <xf numFmtId="10" fontId="19" fillId="15" borderId="1" xfId="2" applyNumberFormat="1" applyFont="1" applyFill="1" applyBorder="1" applyAlignment="1" applyProtection="1">
      <alignment shrinkToFit="1"/>
      <protection locked="0"/>
    </xf>
    <xf numFmtId="164" fontId="19" fillId="8" borderId="0" xfId="2" applyNumberFormat="1" applyFont="1" applyFill="1"/>
    <xf numFmtId="164" fontId="3" fillId="8" borderId="18" xfId="2" applyNumberFormat="1" applyFont="1" applyFill="1" applyBorder="1" applyAlignment="1">
      <alignment horizontal="left" shrinkToFit="1"/>
    </xf>
    <xf numFmtId="166" fontId="19" fillId="8" borderId="18" xfId="2" applyNumberFormat="1" applyFont="1" applyFill="1" applyBorder="1" applyAlignment="1">
      <alignment shrinkToFit="1"/>
    </xf>
    <xf numFmtId="1" fontId="2" fillId="10" borderId="15" xfId="2" applyNumberFormat="1" applyFont="1" applyFill="1" applyBorder="1"/>
    <xf numFmtId="164" fontId="3" fillId="10" borderId="19" xfId="2" applyNumberFormat="1" applyFont="1" applyFill="1" applyBorder="1"/>
    <xf numFmtId="164" fontId="19" fillId="10" borderId="19" xfId="2" applyNumberFormat="1" applyFont="1" applyFill="1" applyBorder="1" applyAlignment="1">
      <alignment horizontal="left" shrinkToFit="1"/>
    </xf>
    <xf numFmtId="166" fontId="19" fillId="10" borderId="11" xfId="2" applyNumberFormat="1" applyFont="1" applyFill="1" applyBorder="1" applyAlignment="1">
      <alignment shrinkToFit="1"/>
    </xf>
    <xf numFmtId="164" fontId="19" fillId="0" borderId="14" xfId="2" applyNumberFormat="1" applyFont="1" applyBorder="1"/>
    <xf numFmtId="166" fontId="19" fillId="10" borderId="1" xfId="2" applyNumberFormat="1" applyFont="1" applyFill="1" applyBorder="1" applyAlignment="1">
      <alignment shrinkToFit="1"/>
    </xf>
    <xf numFmtId="1" fontId="1" fillId="9" borderId="15" xfId="2" applyNumberFormat="1" applyFont="1" applyFill="1" applyBorder="1"/>
    <xf numFmtId="164" fontId="3" fillId="8" borderId="1" xfId="2" applyNumberFormat="1" applyFont="1" applyFill="1" applyBorder="1" applyAlignment="1">
      <alignment horizontal="left" shrinkToFit="1"/>
    </xf>
    <xf numFmtId="166" fontId="19" fillId="8" borderId="1" xfId="2" applyNumberFormat="1" applyFont="1" applyFill="1" applyBorder="1" applyAlignment="1">
      <alignment shrinkToFit="1"/>
    </xf>
    <xf numFmtId="1" fontId="2" fillId="9" borderId="1" xfId="2" applyNumberFormat="1" applyFont="1" applyFill="1" applyBorder="1"/>
    <xf numFmtId="164" fontId="3" fillId="9" borderId="1" xfId="2" applyNumberFormat="1" applyFont="1" applyFill="1" applyBorder="1"/>
    <xf numFmtId="166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12" borderId="29" xfId="0" applyFont="1" applyFill="1" applyBorder="1"/>
    <xf numFmtId="0" fontId="1" fillId="12" borderId="0" xfId="0" applyFont="1" applyFill="1"/>
    <xf numFmtId="0" fontId="1" fillId="12" borderId="33" xfId="0" applyFont="1" applyFill="1" applyBorder="1"/>
    <xf numFmtId="0" fontId="20" fillId="12" borderId="29" xfId="0" applyFont="1" applyFill="1" applyBorder="1" applyAlignment="1">
      <alignment horizontal="left"/>
    </xf>
    <xf numFmtId="0" fontId="21" fillId="12" borderId="0" xfId="0" applyFont="1" applyFill="1" applyAlignment="1">
      <alignment horizontal="center"/>
    </xf>
    <xf numFmtId="0" fontId="21" fillId="12" borderId="33" xfId="0" applyFont="1" applyFill="1" applyBorder="1" applyAlignment="1">
      <alignment horizontal="center"/>
    </xf>
    <xf numFmtId="0" fontId="3" fillId="12" borderId="37" xfId="0" applyFont="1" applyFill="1" applyBorder="1" applyAlignment="1">
      <alignment horizontal="left"/>
    </xf>
    <xf numFmtId="0" fontId="3" fillId="12" borderId="3" xfId="0" applyFont="1" applyFill="1" applyBorder="1" applyAlignment="1">
      <alignment horizontal="left"/>
    </xf>
    <xf numFmtId="0" fontId="3" fillId="12" borderId="38" xfId="0" applyFont="1" applyFill="1" applyBorder="1" applyAlignment="1">
      <alignment horizontal="left"/>
    </xf>
    <xf numFmtId="0" fontId="1" fillId="12" borderId="29" xfId="0" applyFont="1" applyFill="1" applyBorder="1" applyProtection="1">
      <protection locked="0"/>
    </xf>
    <xf numFmtId="0" fontId="1" fillId="12" borderId="0" xfId="0" applyFont="1" applyFill="1" applyProtection="1">
      <protection locked="0"/>
    </xf>
    <xf numFmtId="0" fontId="1" fillId="12" borderId="33" xfId="0" applyFont="1" applyFill="1" applyBorder="1" applyProtection="1">
      <protection locked="0"/>
    </xf>
    <xf numFmtId="0" fontId="3" fillId="12" borderId="41" xfId="0" applyFont="1" applyFill="1" applyBorder="1" applyAlignment="1">
      <alignment horizontal="left"/>
    </xf>
    <xf numFmtId="0" fontId="3" fillId="12" borderId="19" xfId="0" applyFont="1" applyFill="1" applyBorder="1" applyAlignment="1">
      <alignment horizontal="center"/>
    </xf>
    <xf numFmtId="0" fontId="3" fillId="12" borderId="36" xfId="0" applyFont="1" applyFill="1" applyBorder="1" applyAlignment="1">
      <alignment horizontal="center"/>
    </xf>
    <xf numFmtId="0" fontId="19" fillId="12" borderId="41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32" xfId="0" applyFont="1" applyFill="1" applyBorder="1" applyAlignment="1">
      <alignment horizontal="center" vertical="center" wrapText="1"/>
    </xf>
    <xf numFmtId="0" fontId="19" fillId="12" borderId="1" xfId="0" applyFont="1" applyFill="1" applyBorder="1" applyProtection="1">
      <protection locked="0"/>
    </xf>
    <xf numFmtId="165" fontId="19" fillId="12" borderId="1" xfId="0" applyNumberFormat="1" applyFont="1" applyFill="1" applyBorder="1"/>
    <xf numFmtId="165" fontId="19" fillId="12" borderId="32" xfId="0" applyNumberFormat="1" applyFont="1" applyFill="1" applyBorder="1"/>
    <xf numFmtId="0" fontId="19" fillId="12" borderId="37" xfId="0" applyFont="1" applyFill="1" applyBorder="1" applyAlignment="1">
      <alignment horizontal="right"/>
    </xf>
    <xf numFmtId="0" fontId="19" fillId="12" borderId="3" xfId="0" applyFont="1" applyFill="1" applyBorder="1" applyAlignment="1">
      <alignment horizontal="right"/>
    </xf>
    <xf numFmtId="0" fontId="19" fillId="12" borderId="6" xfId="0" applyFont="1" applyFill="1" applyBorder="1" applyAlignment="1">
      <alignment horizontal="right"/>
    </xf>
    <xf numFmtId="165" fontId="19" fillId="12" borderId="31" xfId="0" applyNumberFormat="1" applyFont="1" applyFill="1" applyBorder="1"/>
    <xf numFmtId="0" fontId="19" fillId="12" borderId="29" xfId="0" applyFont="1" applyFill="1" applyBorder="1" applyAlignment="1">
      <alignment horizontal="right"/>
    </xf>
    <xf numFmtId="0" fontId="19" fillId="12" borderId="0" xfId="0" applyFont="1" applyFill="1" applyAlignment="1">
      <alignment horizontal="right"/>
    </xf>
    <xf numFmtId="9" fontId="19" fillId="12" borderId="8" xfId="3" applyFont="1" applyFill="1" applyBorder="1" applyProtection="1">
      <protection locked="0"/>
    </xf>
    <xf numFmtId="165" fontId="19" fillId="12" borderId="30" xfId="0" applyNumberFormat="1" applyFont="1" applyFill="1" applyBorder="1"/>
    <xf numFmtId="0" fontId="19" fillId="12" borderId="5" xfId="0" applyFont="1" applyFill="1" applyBorder="1" applyAlignment="1">
      <alignment horizontal="right"/>
    </xf>
    <xf numFmtId="0" fontId="19" fillId="12" borderId="9" xfId="0" applyFont="1" applyFill="1" applyBorder="1" applyAlignment="1">
      <alignment horizontal="right"/>
    </xf>
    <xf numFmtId="0" fontId="19" fillId="12" borderId="37" xfId="0" applyFont="1" applyFill="1" applyBorder="1" applyAlignment="1">
      <alignment horizontal="left"/>
    </xf>
    <xf numFmtId="0" fontId="19" fillId="12" borderId="29" xfId="0" applyFont="1" applyFill="1" applyBorder="1" applyAlignment="1">
      <alignment horizontal="left"/>
    </xf>
    <xf numFmtId="0" fontId="19" fillId="12" borderId="39" xfId="0" applyFont="1" applyFill="1" applyBorder="1" applyAlignment="1">
      <alignment horizontal="left"/>
    </xf>
    <xf numFmtId="0" fontId="19" fillId="12" borderId="29" xfId="0" applyFont="1" applyFill="1" applyBorder="1"/>
    <xf numFmtId="0" fontId="2" fillId="12" borderId="0" xfId="0" applyFont="1" applyFill="1"/>
    <xf numFmtId="0" fontId="2" fillId="12" borderId="33" xfId="0" applyFont="1" applyFill="1" applyBorder="1"/>
    <xf numFmtId="0" fontId="19" fillId="12" borderId="23" xfId="0" applyFont="1" applyFill="1" applyBorder="1" applyProtection="1">
      <protection locked="0"/>
    </xf>
    <xf numFmtId="0" fontId="1" fillId="12" borderId="12" xfId="0" applyFont="1" applyFill="1" applyBorder="1" applyProtection="1">
      <protection locked="0"/>
    </xf>
    <xf numFmtId="0" fontId="1" fillId="12" borderId="24" xfId="0" applyFont="1" applyFill="1" applyBorder="1" applyProtection="1">
      <protection locked="0"/>
    </xf>
    <xf numFmtId="164" fontId="19" fillId="14" borderId="7" xfId="2" applyNumberFormat="1" applyFont="1" applyFill="1" applyBorder="1" applyProtection="1"/>
    <xf numFmtId="164" fontId="19" fillId="14" borderId="0" xfId="2" applyNumberFormat="1" applyFont="1" applyFill="1" applyBorder="1" applyProtection="1"/>
    <xf numFmtId="164" fontId="3" fillId="14" borderId="0" xfId="2" applyNumberFormat="1" applyFont="1" applyFill="1" applyBorder="1" applyAlignment="1" applyProtection="1">
      <alignment horizontal="center"/>
    </xf>
    <xf numFmtId="164" fontId="3" fillId="14" borderId="8" xfId="2" applyNumberFormat="1" applyFont="1" applyFill="1" applyBorder="1" applyAlignment="1" applyProtection="1">
      <alignment horizontal="center"/>
    </xf>
    <xf numFmtId="164" fontId="3" fillId="15" borderId="15" xfId="2" applyNumberFormat="1" applyFont="1" applyFill="1" applyBorder="1" applyProtection="1"/>
    <xf numFmtId="164" fontId="3" fillId="15" borderId="19" xfId="2" applyNumberFormat="1" applyFont="1" applyFill="1" applyBorder="1" applyProtection="1"/>
    <xf numFmtId="164" fontId="19" fillId="15" borderId="19" xfId="2" applyNumberFormat="1" applyFont="1" applyFill="1" applyBorder="1" applyProtection="1"/>
    <xf numFmtId="164" fontId="19" fillId="15" borderId="11" xfId="2" applyNumberFormat="1" applyFont="1" applyFill="1" applyBorder="1" applyProtection="1"/>
    <xf numFmtId="164" fontId="19" fillId="12" borderId="7" xfId="2" applyNumberFormat="1" applyFont="1" applyFill="1" applyBorder="1" applyProtection="1"/>
    <xf numFmtId="164" fontId="19" fillId="0" borderId="14" xfId="2" applyNumberFormat="1" applyFont="1" applyBorder="1" applyProtection="1"/>
    <xf numFmtId="164" fontId="19" fillId="0" borderId="1" xfId="2" applyNumberFormat="1" applyFont="1" applyBorder="1" applyProtection="1"/>
    <xf numFmtId="164" fontId="19" fillId="0" borderId="1" xfId="2" applyNumberFormat="1" applyFont="1" applyBorder="1" applyAlignment="1" applyProtection="1">
      <alignment horizontal="left"/>
    </xf>
    <xf numFmtId="164" fontId="19" fillId="0" borderId="1" xfId="2" applyNumberFormat="1" applyFont="1" applyFill="1" applyBorder="1" applyProtection="1"/>
    <xf numFmtId="164" fontId="19" fillId="0" borderId="1" xfId="2" applyNumberFormat="1" applyFont="1" applyFill="1" applyBorder="1" applyAlignment="1" applyProtection="1">
      <alignment horizontal="left"/>
    </xf>
    <xf numFmtId="164" fontId="19" fillId="12" borderId="0" xfId="2" applyNumberFormat="1" applyFont="1" applyFill="1" applyBorder="1" applyProtection="1"/>
    <xf numFmtId="164" fontId="19" fillId="12" borderId="8" xfId="2" applyNumberFormat="1" applyFont="1" applyFill="1" applyBorder="1" applyProtection="1"/>
    <xf numFmtId="164" fontId="3" fillId="12" borderId="7" xfId="2" applyNumberFormat="1" applyFont="1" applyFill="1" applyBorder="1" applyProtection="1"/>
    <xf numFmtId="164" fontId="3" fillId="12" borderId="0" xfId="2" applyNumberFormat="1" applyFont="1" applyFill="1" applyBorder="1" applyProtection="1"/>
    <xf numFmtId="164" fontId="19" fillId="12" borderId="14" xfId="2" applyNumberFormat="1" applyFont="1" applyFill="1" applyBorder="1" applyAlignment="1" applyProtection="1">
      <alignment horizontal="left"/>
    </xf>
    <xf numFmtId="164" fontId="19" fillId="12" borderId="13" xfId="2" applyNumberFormat="1" applyFont="1" applyFill="1" applyBorder="1" applyAlignment="1" applyProtection="1">
      <alignment horizontal="left"/>
    </xf>
    <xf numFmtId="164" fontId="3" fillId="12" borderId="2" xfId="2" applyNumberFormat="1" applyFont="1" applyFill="1" applyBorder="1" applyProtection="1"/>
    <xf numFmtId="164" fontId="3" fillId="12" borderId="3" xfId="2" applyNumberFormat="1" applyFont="1" applyFill="1" applyBorder="1" applyProtection="1"/>
    <xf numFmtId="164" fontId="19" fillId="12" borderId="3" xfId="2" applyNumberFormat="1" applyFont="1" applyFill="1" applyBorder="1" applyProtection="1"/>
    <xf numFmtId="164" fontId="19" fillId="12" borderId="6" xfId="2" applyNumberFormat="1" applyFont="1" applyFill="1" applyBorder="1" applyProtection="1"/>
    <xf numFmtId="0" fontId="19" fillId="0" borderId="10" xfId="0" applyFont="1" applyBorder="1" applyAlignment="1">
      <alignment horizontal="center"/>
    </xf>
    <xf numFmtId="0" fontId="19" fillId="10" borderId="23" xfId="0" applyFont="1" applyFill="1" applyBorder="1"/>
    <xf numFmtId="0" fontId="3" fillId="10" borderId="12" xfId="0" applyFont="1" applyFill="1" applyBorder="1"/>
    <xf numFmtId="0" fontId="19" fillId="10" borderId="12" xfId="0" applyFont="1" applyFill="1" applyBorder="1"/>
    <xf numFmtId="0" fontId="19" fillId="12" borderId="28" xfId="0" applyFont="1" applyFill="1" applyBorder="1"/>
    <xf numFmtId="0" fontId="19" fillId="12" borderId="14" xfId="0" applyFont="1" applyFill="1" applyBorder="1" applyProtection="1">
      <protection locked="0"/>
    </xf>
    <xf numFmtId="0" fontId="19" fillId="12" borderId="14" xfId="0" applyFont="1" applyFill="1" applyBorder="1"/>
    <xf numFmtId="164" fontId="19" fillId="12" borderId="4" xfId="0" applyNumberFormat="1" applyFont="1" applyFill="1" applyBorder="1"/>
    <xf numFmtId="0" fontId="19" fillId="12" borderId="1" xfId="0" applyFont="1" applyFill="1" applyBorder="1"/>
    <xf numFmtId="0" fontId="19" fillId="12" borderId="0" xfId="0" applyFont="1" applyFill="1" applyBorder="1" applyProtection="1">
      <protection locked="0"/>
    </xf>
    <xf numFmtId="164" fontId="19" fillId="12" borderId="15" xfId="0" applyNumberFormat="1" applyFont="1" applyFill="1" applyBorder="1"/>
    <xf numFmtId="9" fontId="19" fillId="12" borderId="1" xfId="0" applyNumberFormat="1" applyFont="1" applyFill="1" applyBorder="1" applyAlignment="1" applyProtection="1">
      <alignment horizontal="center"/>
      <protection locked="0"/>
    </xf>
    <xf numFmtId="9" fontId="19" fillId="12" borderId="30" xfId="3" applyFont="1" applyFill="1" applyBorder="1"/>
    <xf numFmtId="0" fontId="19" fillId="10" borderId="27" xfId="0" applyFont="1" applyFill="1" applyBorder="1"/>
    <xf numFmtId="0" fontId="3" fillId="10" borderId="17" xfId="0" applyFont="1" applyFill="1" applyBorder="1" applyProtection="1">
      <protection locked="0"/>
    </xf>
    <xf numFmtId="0" fontId="19" fillId="10" borderId="17" xfId="0" applyFont="1" applyFill="1" applyBorder="1"/>
    <xf numFmtId="0" fontId="19" fillId="12" borderId="31" xfId="0" applyFont="1" applyFill="1" applyBorder="1"/>
    <xf numFmtId="9" fontId="19" fillId="12" borderId="1" xfId="0" applyNumberFormat="1" applyFont="1" applyFill="1" applyBorder="1" applyProtection="1">
      <protection locked="0"/>
    </xf>
    <xf numFmtId="164" fontId="19" fillId="12" borderId="15" xfId="0" applyNumberFormat="1" applyFont="1" applyFill="1" applyBorder="1" applyProtection="1">
      <protection locked="0"/>
    </xf>
    <xf numFmtId="0" fontId="3" fillId="12" borderId="18" xfId="0" applyFont="1" applyFill="1" applyBorder="1" applyAlignment="1" applyProtection="1">
      <alignment horizontal="right"/>
      <protection locked="0"/>
    </xf>
    <xf numFmtId="0" fontId="19" fillId="12" borderId="18" xfId="0" applyFont="1" applyFill="1" applyBorder="1"/>
    <xf numFmtId="164" fontId="19" fillId="12" borderId="2" xfId="0" applyNumberFormat="1" applyFont="1" applyFill="1" applyBorder="1"/>
    <xf numFmtId="0" fontId="3" fillId="10" borderId="27" xfId="0" applyFont="1" applyFill="1" applyBorder="1"/>
    <xf numFmtId="164" fontId="19" fillId="10" borderId="16" xfId="0" applyNumberFormat="1" applyFont="1" applyFill="1" applyBorder="1"/>
    <xf numFmtId="9" fontId="19" fillId="12" borderId="32" xfId="3" applyFont="1" applyFill="1" applyBorder="1"/>
    <xf numFmtId="0" fontId="19" fillId="12" borderId="0" xfId="0" applyFont="1" applyFill="1" applyBorder="1"/>
    <xf numFmtId="0" fontId="19" fillId="12" borderId="33" xfId="0" applyFont="1" applyFill="1" applyBorder="1"/>
    <xf numFmtId="0" fontId="19" fillId="12" borderId="34" xfId="0" applyFont="1" applyFill="1" applyBorder="1"/>
    <xf numFmtId="0" fontId="19" fillId="12" borderId="4" xfId="0" applyFont="1" applyFill="1" applyBorder="1" applyProtection="1">
      <protection locked="0"/>
    </xf>
    <xf numFmtId="0" fontId="19" fillId="12" borderId="5" xfId="0" applyFont="1" applyFill="1" applyBorder="1"/>
    <xf numFmtId="0" fontId="19" fillId="12" borderId="9" xfId="0" applyFont="1" applyFill="1" applyBorder="1"/>
    <xf numFmtId="0" fontId="19" fillId="12" borderId="35" xfId="0" applyFont="1" applyFill="1" applyBorder="1"/>
    <xf numFmtId="0" fontId="19" fillId="12" borderId="15" xfId="0" applyFont="1" applyFill="1" applyBorder="1" applyProtection="1">
      <protection locked="0"/>
    </xf>
    <xf numFmtId="0" fontId="19" fillId="12" borderId="19" xfId="0" applyFont="1" applyFill="1" applyBorder="1"/>
    <xf numFmtId="0" fontId="19" fillId="12" borderId="11" xfId="0" applyFont="1" applyFill="1" applyBorder="1"/>
    <xf numFmtId="0" fontId="19" fillId="12" borderId="23" xfId="0" applyFont="1" applyFill="1" applyBorder="1"/>
    <xf numFmtId="0" fontId="19" fillId="12" borderId="12" xfId="0" applyFont="1" applyFill="1" applyBorder="1"/>
    <xf numFmtId="0" fontId="19" fillId="12" borderId="24" xfId="0" applyFont="1" applyFill="1" applyBorder="1"/>
    <xf numFmtId="0" fontId="1" fillId="0" borderId="0" xfId="0" applyFont="1" applyAlignment="1" applyProtection="1">
      <alignment horizontal="right" wrapText="1"/>
    </xf>
    <xf numFmtId="164" fontId="1" fillId="14" borderId="29" xfId="0" applyNumberFormat="1" applyFont="1" applyFill="1" applyBorder="1"/>
    <xf numFmtId="164" fontId="1" fillId="0" borderId="1" xfId="0" applyNumberFormat="1" applyFont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164" fontId="1" fillId="14" borderId="0" xfId="0" applyNumberFormat="1" applyFont="1" applyFill="1" applyBorder="1" applyProtection="1">
      <protection locked="0"/>
    </xf>
    <xf numFmtId="164" fontId="0" fillId="0" borderId="18" xfId="0" applyNumberFormat="1" applyFill="1" applyBorder="1"/>
    <xf numFmtId="164" fontId="0" fillId="3" borderId="31" xfId="0" applyNumberFormat="1" applyFill="1" applyBorder="1"/>
    <xf numFmtId="164" fontId="1" fillId="15" borderId="19" xfId="0" applyNumberFormat="1" applyFont="1" applyFill="1" applyBorder="1" applyProtection="1">
      <protection locked="0"/>
    </xf>
    <xf numFmtId="164" fontId="0" fillId="15" borderId="19" xfId="0" applyNumberFormat="1" applyFill="1" applyBorder="1"/>
    <xf numFmtId="164" fontId="0" fillId="0" borderId="14" xfId="0" applyNumberFormat="1" applyBorder="1" applyProtection="1">
      <protection locked="0"/>
    </xf>
    <xf numFmtId="164" fontId="0" fillId="3" borderId="30" xfId="0" applyNumberFormat="1" applyFill="1" applyBorder="1"/>
    <xf numFmtId="164" fontId="0" fillId="14" borderId="19" xfId="0" applyNumberFormat="1" applyFill="1" applyBorder="1" applyProtection="1">
      <protection locked="0"/>
    </xf>
    <xf numFmtId="164" fontId="0" fillId="14" borderId="19" xfId="0" applyNumberFormat="1" applyFill="1" applyBorder="1"/>
    <xf numFmtId="164" fontId="1" fillId="15" borderId="41" xfId="0" applyNumberFormat="1" applyFont="1" applyFill="1" applyBorder="1"/>
    <xf numFmtId="164" fontId="0" fillId="15" borderId="36" xfId="0" applyNumberFormat="1" applyFill="1" applyBorder="1"/>
    <xf numFmtId="164" fontId="1" fillId="14" borderId="41" xfId="0" applyNumberFormat="1" applyFont="1" applyFill="1" applyBorder="1"/>
    <xf numFmtId="164" fontId="0" fillId="14" borderId="36" xfId="0" applyNumberFormat="1" applyFill="1" applyBorder="1"/>
    <xf numFmtId="9" fontId="19" fillId="12" borderId="33" xfId="3" applyFont="1" applyFill="1" applyBorder="1"/>
    <xf numFmtId="9" fontId="19" fillId="12" borderId="38" xfId="3" applyFont="1" applyFill="1" applyBorder="1"/>
    <xf numFmtId="164" fontId="19" fillId="12" borderId="0" xfId="0" applyNumberFormat="1" applyFont="1" applyFill="1" applyBorder="1"/>
    <xf numFmtId="0" fontId="3" fillId="12" borderId="29" xfId="0" applyFont="1" applyFill="1" applyBorder="1"/>
    <xf numFmtId="0" fontId="19" fillId="10" borderId="19" xfId="0" applyFont="1" applyFill="1" applyBorder="1"/>
    <xf numFmtId="164" fontId="19" fillId="10" borderId="1" xfId="0" applyNumberFormat="1" applyFont="1" applyFill="1" applyBorder="1"/>
    <xf numFmtId="164" fontId="3" fillId="14" borderId="11" xfId="0" applyNumberFormat="1" applyFont="1" applyFill="1" applyBorder="1" applyAlignment="1">
      <alignment horizontal="center"/>
    </xf>
    <xf numFmtId="0" fontId="3" fillId="10" borderId="41" xfId="0" applyFont="1" applyFill="1" applyBorder="1"/>
    <xf numFmtId="164" fontId="1" fillId="12" borderId="29" xfId="0" applyNumberFormat="1" applyFont="1" applyFill="1" applyBorder="1"/>
    <xf numFmtId="164" fontId="1" fillId="12" borderId="0" xfId="0" applyNumberFormat="1" applyFont="1" applyFill="1" applyBorder="1" applyProtection="1">
      <protection locked="0"/>
    </xf>
    <xf numFmtId="0" fontId="19" fillId="16" borderId="14" xfId="0" applyFont="1" applyFill="1" applyBorder="1" applyProtection="1">
      <protection locked="0"/>
    </xf>
    <xf numFmtId="0" fontId="19" fillId="16" borderId="1" xfId="0" applyFont="1" applyFill="1" applyBorder="1" applyProtection="1">
      <protection locked="0"/>
    </xf>
    <xf numFmtId="164" fontId="19" fillId="16" borderId="4" xfId="0" applyNumberFormat="1" applyFont="1" applyFill="1" applyBorder="1" applyProtection="1">
      <protection locked="0"/>
    </xf>
    <xf numFmtId="164" fontId="19" fillId="16" borderId="15" xfId="0" applyNumberFormat="1" applyFont="1" applyFill="1" applyBorder="1" applyProtection="1">
      <protection locked="0"/>
    </xf>
    <xf numFmtId="0" fontId="19" fillId="16" borderId="41" xfId="0" applyFont="1" applyFill="1" applyBorder="1" applyProtection="1">
      <protection locked="0"/>
    </xf>
    <xf numFmtId="10" fontId="19" fillId="16" borderId="1" xfId="0" applyNumberFormat="1" applyFont="1" applyFill="1" applyBorder="1" applyProtection="1">
      <protection locked="0"/>
    </xf>
    <xf numFmtId="164" fontId="19" fillId="16" borderId="14" xfId="2" applyNumberFormat="1" applyFont="1" applyFill="1" applyBorder="1" applyAlignment="1" applyProtection="1">
      <alignment horizontal="left" shrinkToFit="1"/>
      <protection locked="0"/>
    </xf>
    <xf numFmtId="164" fontId="19" fillId="16" borderId="1" xfId="2" applyNumberFormat="1" applyFont="1" applyFill="1" applyBorder="1" applyAlignment="1" applyProtection="1">
      <alignment horizontal="left" shrinkToFit="1"/>
      <protection locked="0"/>
    </xf>
    <xf numFmtId="10" fontId="19" fillId="16" borderId="1" xfId="2" applyNumberFormat="1" applyFont="1" applyFill="1" applyBorder="1" applyAlignment="1" applyProtection="1">
      <alignment shrinkToFit="1"/>
      <protection locked="0"/>
    </xf>
    <xf numFmtId="164" fontId="19" fillId="16" borderId="1" xfId="2" applyNumberFormat="1" applyFont="1" applyFill="1" applyBorder="1" applyProtection="1">
      <protection locked="0"/>
    </xf>
    <xf numFmtId="164" fontId="22" fillId="16" borderId="1" xfId="2" applyNumberFormat="1" applyFont="1" applyFill="1" applyBorder="1" applyProtection="1">
      <protection locked="0"/>
    </xf>
    <xf numFmtId="164" fontId="0" fillId="0" borderId="1" xfId="0" applyNumberFormat="1" applyFill="1" applyBorder="1" applyAlignment="1" applyProtection="1">
      <alignment horizontal="right"/>
    </xf>
    <xf numFmtId="164" fontId="0" fillId="16" borderId="1" xfId="0" applyNumberFormat="1" applyFill="1" applyBorder="1" applyProtection="1">
      <protection locked="0"/>
    </xf>
    <xf numFmtId="164" fontId="0" fillId="16" borderId="14" xfId="0" applyNumberFormat="1" applyFill="1" applyBorder="1" applyProtection="1">
      <protection locked="0"/>
    </xf>
    <xf numFmtId="165" fontId="19" fillId="16" borderId="1" xfId="0" applyNumberFormat="1" applyFont="1" applyFill="1" applyBorder="1" applyProtection="1">
      <protection locked="0"/>
    </xf>
    <xf numFmtId="0" fontId="1" fillId="16" borderId="29" xfId="0" applyFont="1" applyFill="1" applyBorder="1" applyProtection="1">
      <protection locked="0"/>
    </xf>
    <xf numFmtId="0" fontId="1" fillId="16" borderId="0" xfId="0" applyFont="1" applyFill="1" applyProtection="1">
      <protection locked="0"/>
    </xf>
    <xf numFmtId="0" fontId="1" fillId="16" borderId="33" xfId="0" applyFont="1" applyFill="1" applyBorder="1" applyProtection="1">
      <protection locked="0"/>
    </xf>
    <xf numFmtId="0" fontId="1" fillId="16" borderId="39" xfId="0" applyFont="1" applyFill="1" applyBorder="1" applyProtection="1">
      <protection locked="0"/>
    </xf>
    <xf numFmtId="0" fontId="1" fillId="16" borderId="5" xfId="0" applyFont="1" applyFill="1" applyBorder="1" applyProtection="1">
      <protection locked="0"/>
    </xf>
    <xf numFmtId="0" fontId="1" fillId="16" borderId="40" xfId="0" applyFont="1" applyFill="1" applyBorder="1" applyProtection="1">
      <protection locked="0"/>
    </xf>
    <xf numFmtId="49" fontId="19" fillId="0" borderId="0" xfId="2" applyNumberFormat="1" applyFont="1" applyBorder="1" applyAlignment="1" applyProtection="1">
      <alignment horizontal="left" vertical="top" wrapText="1"/>
      <protection locked="0"/>
    </xf>
    <xf numFmtId="49" fontId="19" fillId="0" borderId="7" xfId="2" applyNumberFormat="1" applyFont="1" applyBorder="1" applyAlignment="1" applyProtection="1">
      <alignment vertical="top" wrapText="1"/>
      <protection locked="0"/>
    </xf>
    <xf numFmtId="49" fontId="19" fillId="0" borderId="0" xfId="2" applyNumberFormat="1" applyFont="1" applyBorder="1" applyAlignment="1" applyProtection="1">
      <alignment vertical="top" wrapText="1"/>
      <protection locked="0"/>
    </xf>
    <xf numFmtId="49" fontId="19" fillId="0" borderId="8" xfId="2" applyNumberFormat="1" applyFont="1" applyBorder="1" applyAlignment="1" applyProtection="1">
      <alignment vertical="top" wrapText="1"/>
      <protection locked="0"/>
    </xf>
    <xf numFmtId="49" fontId="19" fillId="0" borderId="4" xfId="2" applyNumberFormat="1" applyFont="1" applyBorder="1" applyAlignment="1" applyProtection="1">
      <alignment vertical="top" wrapText="1"/>
      <protection locked="0"/>
    </xf>
    <xf numFmtId="49" fontId="19" fillId="0" borderId="5" xfId="2" applyNumberFormat="1" applyFont="1" applyBorder="1" applyAlignment="1" applyProtection="1">
      <alignment vertical="top" wrapText="1"/>
      <protection locked="0"/>
    </xf>
    <xf numFmtId="49" fontId="19" fillId="0" borderId="9" xfId="2" applyNumberFormat="1" applyFont="1" applyBorder="1" applyAlignment="1" applyProtection="1">
      <alignment vertical="top" wrapText="1"/>
      <protection locked="0"/>
    </xf>
    <xf numFmtId="164" fontId="24" fillId="12" borderId="0" xfId="2" applyNumberFormat="1" applyFont="1" applyFill="1" applyProtection="1">
      <protection locked="0"/>
    </xf>
    <xf numFmtId="164" fontId="25" fillId="12" borderId="0" xfId="2" applyNumberFormat="1" applyFont="1" applyFill="1" applyProtection="1">
      <protection locked="0"/>
    </xf>
    <xf numFmtId="164" fontId="26" fillId="12" borderId="0" xfId="2" applyNumberFormat="1" applyFont="1" applyFill="1" applyProtection="1">
      <protection locked="0"/>
    </xf>
    <xf numFmtId="164" fontId="27" fillId="12" borderId="0" xfId="2" applyNumberFormat="1" applyFont="1" applyFill="1" applyProtection="1">
      <protection locked="0"/>
    </xf>
    <xf numFmtId="164" fontId="23" fillId="0" borderId="0" xfId="0" applyNumberFormat="1" applyFont="1" applyFill="1" applyBorder="1"/>
    <xf numFmtId="164" fontId="0" fillId="0" borderId="0" xfId="0" applyNumberFormat="1" applyFill="1" applyBorder="1"/>
    <xf numFmtId="164" fontId="2" fillId="0" borderId="0" xfId="0" applyNumberFormat="1" applyFont="1" applyFill="1"/>
    <xf numFmtId="164" fontId="1" fillId="0" borderId="18" xfId="0" applyNumberFormat="1" applyFont="1" applyFill="1" applyBorder="1" applyProtection="1">
      <protection locked="0"/>
    </xf>
    <xf numFmtId="164" fontId="23" fillId="0" borderId="0" xfId="0" applyNumberFormat="1" applyFont="1" applyFill="1" applyBorder="1" applyAlignment="1"/>
    <xf numFmtId="164" fontId="13" fillId="0" borderId="0" xfId="0" applyNumberFormat="1" applyFont="1" applyFill="1" applyBorder="1" applyAlignment="1"/>
    <xf numFmtId="164" fontId="1" fillId="0" borderId="29" xfId="0" applyNumberFormat="1" applyFont="1" applyFill="1" applyBorder="1"/>
    <xf numFmtId="164" fontId="1" fillId="0" borderId="0" xfId="0" applyNumberFormat="1" applyFont="1" applyFill="1" applyBorder="1" applyProtection="1">
      <protection locked="0"/>
    </xf>
    <xf numFmtId="164" fontId="0" fillId="0" borderId="33" xfId="0" applyNumberFormat="1" applyFill="1" applyBorder="1"/>
    <xf numFmtId="0" fontId="23" fillId="0" borderId="0" xfId="0" applyFont="1" applyFill="1"/>
    <xf numFmtId="0" fontId="0" fillId="0" borderId="0" xfId="0" applyFill="1"/>
    <xf numFmtId="0" fontId="1" fillId="0" borderId="0" xfId="0" applyFont="1" applyFill="1" applyBorder="1" applyProtection="1">
      <protection locked="0"/>
    </xf>
    <xf numFmtId="0" fontId="1" fillId="0" borderId="33" xfId="0" applyFont="1" applyFill="1" applyBorder="1" applyProtection="1">
      <protection locked="0"/>
    </xf>
    <xf numFmtId="0" fontId="19" fillId="0" borderId="29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12" borderId="39" xfId="0" applyFont="1" applyFill="1" applyBorder="1" applyAlignment="1">
      <alignment horizontal="center"/>
    </xf>
    <xf numFmtId="1" fontId="1" fillId="9" borderId="7" xfId="2" applyNumberFormat="1" applyFont="1" applyFill="1" applyBorder="1" applyAlignment="1">
      <alignment horizontal="right"/>
    </xf>
    <xf numFmtId="164" fontId="10" fillId="0" borderId="0" xfId="2" applyNumberFormat="1" applyFont="1" applyFill="1" applyProtection="1">
      <protection locked="0"/>
    </xf>
    <xf numFmtId="49" fontId="19" fillId="0" borderId="7" xfId="2" applyNumberFormat="1" applyFont="1" applyBorder="1" applyAlignment="1" applyProtection="1">
      <alignment horizontal="left" vertical="top" wrapText="1"/>
      <protection locked="0"/>
    </xf>
    <xf numFmtId="0" fontId="0" fillId="17" borderId="1" xfId="0" applyFill="1" applyBorder="1" applyAlignment="1" applyProtection="1">
      <alignment horizontal="center"/>
    </xf>
    <xf numFmtId="14" fontId="0" fillId="17" borderId="1" xfId="0" applyNumberFormat="1" applyFill="1" applyBorder="1" applyAlignment="1" applyProtection="1">
      <alignment horizontal="center"/>
    </xf>
    <xf numFmtId="164" fontId="23" fillId="0" borderId="5" xfId="0" applyNumberFormat="1" applyFont="1" applyFill="1" applyBorder="1" applyAlignment="1">
      <alignment horizontal="left"/>
    </xf>
    <xf numFmtId="164" fontId="13" fillId="0" borderId="5" xfId="0" applyNumberFormat="1" applyFont="1" applyFill="1" applyBorder="1" applyAlignment="1">
      <alignment horizontal="left"/>
    </xf>
    <xf numFmtId="164" fontId="14" fillId="15" borderId="20" xfId="0" applyNumberFormat="1" applyFont="1" applyFill="1" applyBorder="1" applyAlignment="1">
      <alignment horizontal="left"/>
    </xf>
    <xf numFmtId="164" fontId="14" fillId="15" borderId="21" xfId="0" applyNumberFormat="1" applyFont="1" applyFill="1" applyBorder="1" applyAlignment="1">
      <alignment horizontal="left"/>
    </xf>
    <xf numFmtId="164" fontId="14" fillId="15" borderId="22" xfId="0" applyNumberFormat="1" applyFont="1" applyFill="1" applyBorder="1" applyAlignment="1">
      <alignment horizontal="left"/>
    </xf>
    <xf numFmtId="164" fontId="2" fillId="12" borderId="21" xfId="0" applyNumberFormat="1" applyFont="1" applyFill="1" applyBorder="1" applyAlignment="1">
      <alignment horizontal="center" wrapText="1"/>
    </xf>
    <xf numFmtId="164" fontId="2" fillId="12" borderId="12" xfId="0" applyNumberFormat="1" applyFont="1" applyFill="1" applyBorder="1" applyAlignment="1">
      <alignment horizontal="center" wrapText="1"/>
    </xf>
    <xf numFmtId="164" fontId="2" fillId="12" borderId="21" xfId="0" applyNumberFormat="1" applyFont="1" applyFill="1" applyBorder="1" applyAlignment="1" applyProtection="1">
      <alignment horizontal="center" wrapText="1"/>
      <protection locked="0"/>
    </xf>
    <xf numFmtId="164" fontId="2" fillId="12" borderId="12" xfId="0" applyNumberFormat="1" applyFont="1" applyFill="1" applyBorder="1" applyAlignment="1" applyProtection="1">
      <alignment horizontal="center" wrapText="1"/>
      <protection locked="0"/>
    </xf>
    <xf numFmtId="0" fontId="3" fillId="14" borderId="41" xfId="0" applyFont="1" applyFill="1" applyBorder="1" applyAlignment="1">
      <alignment horizontal="left"/>
    </xf>
    <xf numFmtId="0" fontId="3" fillId="14" borderId="19" xfId="0" applyFont="1" applyFill="1" applyBorder="1" applyAlignment="1">
      <alignment horizontal="left"/>
    </xf>
    <xf numFmtId="164" fontId="2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7" fillId="12" borderId="0" xfId="0" applyFont="1" applyFill="1" applyBorder="1" applyAlignment="1">
      <alignment horizontal="center" wrapText="1"/>
    </xf>
    <xf numFmtId="0" fontId="14" fillId="14" borderId="27" xfId="0" applyFont="1" applyFill="1" applyBorder="1" applyAlignment="1">
      <alignment horizontal="left"/>
    </xf>
    <xf numFmtId="0" fontId="14" fillId="14" borderId="17" xfId="0" applyFont="1" applyFill="1" applyBorder="1" applyAlignment="1">
      <alignment horizontal="left"/>
    </xf>
    <xf numFmtId="0" fontId="14" fillId="14" borderId="26" xfId="0" applyFont="1" applyFill="1" applyBorder="1" applyAlignment="1">
      <alignment horizontal="left"/>
    </xf>
    <xf numFmtId="0" fontId="3" fillId="14" borderId="27" xfId="0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/>
    </xf>
    <xf numFmtId="0" fontId="3" fillId="14" borderId="26" xfId="0" applyFont="1" applyFill="1" applyBorder="1" applyAlignment="1">
      <alignment horizontal="center"/>
    </xf>
    <xf numFmtId="164" fontId="23" fillId="11" borderId="0" xfId="0" applyNumberFormat="1" applyFont="1" applyFill="1" applyBorder="1" applyAlignment="1">
      <alignment horizontal="center"/>
    </xf>
    <xf numFmtId="164" fontId="16" fillId="15" borderId="27" xfId="0" applyNumberFormat="1" applyFont="1" applyFill="1" applyBorder="1" applyAlignment="1">
      <alignment horizontal="left"/>
    </xf>
    <xf numFmtId="164" fontId="16" fillId="15" borderId="17" xfId="0" applyNumberFormat="1" applyFont="1" applyFill="1" applyBorder="1" applyAlignment="1">
      <alignment horizontal="left"/>
    </xf>
    <xf numFmtId="164" fontId="16" fillId="15" borderId="26" xfId="0" applyNumberFormat="1" applyFont="1" applyFill="1" applyBorder="1" applyAlignment="1">
      <alignment horizontal="left"/>
    </xf>
    <xf numFmtId="164" fontId="18" fillId="14" borderId="27" xfId="0" applyNumberFormat="1" applyFont="1" applyFill="1" applyBorder="1" applyAlignment="1">
      <alignment horizontal="left"/>
    </xf>
    <xf numFmtId="164" fontId="18" fillId="14" borderId="17" xfId="0" applyNumberFormat="1" applyFont="1" applyFill="1" applyBorder="1" applyAlignment="1">
      <alignment horizontal="left"/>
    </xf>
    <xf numFmtId="164" fontId="18" fillId="14" borderId="26" xfId="0" applyNumberFormat="1" applyFont="1" applyFill="1" applyBorder="1" applyAlignment="1">
      <alignment horizontal="left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 applyProtection="1">
      <alignment horizontal="left"/>
    </xf>
    <xf numFmtId="164" fontId="0" fillId="0" borderId="0" xfId="0" applyNumberForma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3" fillId="4" borderId="15" xfId="0" applyNumberFormat="1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center"/>
    </xf>
    <xf numFmtId="0" fontId="28" fillId="0" borderId="0" xfId="0" applyFont="1" applyFill="1" applyBorder="1" applyAlignment="1" applyProtection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12" fillId="0" borderId="0" xfId="0" applyFont="1" applyAlignment="1" applyProtection="1">
      <alignment horizontal="left"/>
    </xf>
    <xf numFmtId="0" fontId="29" fillId="0" borderId="0" xfId="0" applyFont="1" applyAlignment="1" applyProtection="1">
      <alignment horizontal="left" vertical="top" wrapText="1"/>
    </xf>
    <xf numFmtId="0" fontId="0" fillId="0" borderId="5" xfId="0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left" vertical="top" wrapText="1"/>
      <protection locked="0"/>
    </xf>
    <xf numFmtId="0" fontId="0" fillId="6" borderId="3" xfId="0" applyFill="1" applyBorder="1" applyAlignment="1" applyProtection="1">
      <alignment horizontal="left" vertical="top" wrapText="1"/>
      <protection locked="0"/>
    </xf>
    <xf numFmtId="0" fontId="0" fillId="6" borderId="6" xfId="0" applyFill="1" applyBorder="1" applyAlignment="1" applyProtection="1">
      <alignment horizontal="left" vertical="top" wrapText="1"/>
      <protection locked="0"/>
    </xf>
    <xf numFmtId="0" fontId="0" fillId="6" borderId="7" xfId="0" applyFill="1" applyBorder="1" applyAlignment="1" applyProtection="1">
      <alignment horizontal="left" vertical="top" wrapText="1"/>
      <protection locked="0"/>
    </xf>
    <xf numFmtId="0" fontId="0" fillId="6" borderId="0" xfId="0" applyFill="1" applyBorder="1" applyAlignment="1" applyProtection="1">
      <alignment horizontal="left" vertical="top" wrapText="1"/>
      <protection locked="0"/>
    </xf>
    <xf numFmtId="0" fontId="0" fillId="6" borderId="8" xfId="0" applyFill="1" applyBorder="1" applyAlignment="1" applyProtection="1">
      <alignment horizontal="left" vertical="top" wrapText="1"/>
      <protection locked="0"/>
    </xf>
    <xf numFmtId="0" fontId="0" fillId="6" borderId="4" xfId="0" applyFill="1" applyBorder="1" applyAlignment="1" applyProtection="1">
      <alignment horizontal="left" vertical="top" wrapText="1"/>
      <protection locked="0"/>
    </xf>
    <xf numFmtId="0" fontId="0" fillId="6" borderId="5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17" borderId="15" xfId="0" applyNumberFormat="1" applyFill="1" applyBorder="1" applyAlignment="1" applyProtection="1">
      <alignment horizontal="center"/>
    </xf>
    <xf numFmtId="0" fontId="0" fillId="17" borderId="19" xfId="0" applyNumberFormat="1" applyFill="1" applyBorder="1" applyAlignment="1" applyProtection="1">
      <alignment horizontal="center"/>
    </xf>
    <xf numFmtId="0" fontId="0" fillId="17" borderId="11" xfId="0" applyNumberForma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 shrinkToFit="1"/>
    </xf>
    <xf numFmtId="0" fontId="0" fillId="0" borderId="8" xfId="0" applyBorder="1" applyAlignment="1" applyProtection="1">
      <alignment horizontal="left" shrinkToFit="1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66"/>
      <color rgb="FFFB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CCA52-37E8-45D8-BC7B-3FAB6538D9B3}">
  <sheetPr>
    <pageSetUpPr fitToPage="1"/>
  </sheetPr>
  <dimension ref="A1:R47"/>
  <sheetViews>
    <sheetView tabSelected="1" workbookViewId="0">
      <selection activeCell="E15" sqref="E15"/>
    </sheetView>
  </sheetViews>
  <sheetFormatPr defaultColWidth="9.1796875" defaultRowHeight="12.5" x14ac:dyDescent="0.25"/>
  <cols>
    <col min="1" max="1" width="7.1796875" style="1" customWidth="1"/>
    <col min="2" max="2" width="3" style="1" bestFit="1" customWidth="1"/>
    <col min="3" max="3" width="38.54296875" style="1" customWidth="1"/>
    <col min="4" max="4" width="9.26953125" style="1" bestFit="1" customWidth="1"/>
    <col min="5" max="5" width="10.453125" style="1" customWidth="1"/>
    <col min="6" max="6" width="11.453125" style="1" customWidth="1"/>
    <col min="7" max="10" width="9.26953125" style="1" bestFit="1" customWidth="1"/>
    <col min="11" max="11" width="12.81640625" style="1" customWidth="1"/>
    <col min="12" max="12" width="9" style="1" hidden="1" customWidth="1"/>
    <col min="13" max="16384" width="9.1796875" style="1"/>
  </cols>
  <sheetData>
    <row r="1" spans="1:18" ht="20.25" customHeight="1" thickBot="1" x14ac:dyDescent="0.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8" s="2" customFormat="1" ht="18.5" thickBot="1" x14ac:dyDescent="0.45">
      <c r="A2" s="102"/>
      <c r="B2" s="344" t="s">
        <v>187</v>
      </c>
      <c r="C2" s="345"/>
      <c r="D2" s="345"/>
      <c r="E2" s="345"/>
      <c r="F2" s="345"/>
      <c r="G2" s="345"/>
      <c r="H2" s="345"/>
      <c r="I2" s="345"/>
      <c r="J2" s="345"/>
      <c r="K2" s="346"/>
      <c r="L2" s="17"/>
      <c r="M2" s="102"/>
    </row>
    <row r="3" spans="1:18" s="2" customFormat="1" ht="13" x14ac:dyDescent="0.3">
      <c r="A3" s="102"/>
      <c r="B3" s="85"/>
      <c r="C3" s="86"/>
      <c r="D3" s="347" t="s">
        <v>92</v>
      </c>
      <c r="E3" s="349" t="s">
        <v>93</v>
      </c>
      <c r="F3" s="349" t="s">
        <v>93</v>
      </c>
      <c r="G3" s="349" t="s">
        <v>93</v>
      </c>
      <c r="H3" s="349" t="s">
        <v>93</v>
      </c>
      <c r="I3" s="349" t="s">
        <v>93</v>
      </c>
      <c r="J3" s="349" t="s">
        <v>93</v>
      </c>
      <c r="K3" s="87" t="s">
        <v>46</v>
      </c>
      <c r="M3" s="102"/>
    </row>
    <row r="4" spans="1:18" s="2" customFormat="1" ht="13.5" thickBot="1" x14ac:dyDescent="0.35">
      <c r="A4" s="102"/>
      <c r="B4" s="88"/>
      <c r="C4" s="89"/>
      <c r="D4" s="348"/>
      <c r="E4" s="350"/>
      <c r="F4" s="350"/>
      <c r="G4" s="350"/>
      <c r="H4" s="350"/>
      <c r="I4" s="350"/>
      <c r="J4" s="350"/>
      <c r="K4" s="90" t="s">
        <v>47</v>
      </c>
      <c r="M4" s="102"/>
      <c r="N4" s="323"/>
      <c r="O4" s="323"/>
      <c r="P4" s="323"/>
      <c r="Q4" s="323"/>
    </row>
    <row r="5" spans="1:18" x14ac:dyDescent="0.25">
      <c r="A5" s="95"/>
      <c r="B5" s="263" t="s">
        <v>3</v>
      </c>
      <c r="C5" s="109" t="s">
        <v>50</v>
      </c>
      <c r="D5" s="104"/>
      <c r="E5" s="104"/>
      <c r="F5" s="104"/>
      <c r="G5" s="104"/>
      <c r="H5" s="104"/>
      <c r="I5" s="104"/>
      <c r="J5" s="104"/>
      <c r="K5" s="105"/>
      <c r="M5" s="95"/>
    </row>
    <row r="6" spans="1:18" x14ac:dyDescent="0.25">
      <c r="A6" s="95"/>
      <c r="B6" s="106"/>
      <c r="C6" s="26" t="s">
        <v>51</v>
      </c>
      <c r="D6" s="301"/>
      <c r="E6" s="301"/>
      <c r="F6" s="301"/>
      <c r="G6" s="301"/>
      <c r="H6" s="301"/>
      <c r="I6" s="301"/>
      <c r="J6" s="301"/>
      <c r="K6" s="107">
        <f t="shared" ref="K6:K13" si="0">SUM(D6:J6)</f>
        <v>0</v>
      </c>
      <c r="M6" s="95"/>
    </row>
    <row r="7" spans="1:18" x14ac:dyDescent="0.25">
      <c r="A7" s="95"/>
      <c r="B7" s="263" t="s">
        <v>7</v>
      </c>
      <c r="C7" s="266" t="s">
        <v>162</v>
      </c>
      <c r="D7" s="104"/>
      <c r="E7" s="104"/>
      <c r="F7" s="104"/>
      <c r="G7" s="104"/>
      <c r="H7" s="104"/>
      <c r="I7" s="104"/>
      <c r="J7" s="104"/>
      <c r="K7" s="105"/>
      <c r="M7" s="95"/>
    </row>
    <row r="8" spans="1:18" x14ac:dyDescent="0.25">
      <c r="A8" s="95"/>
      <c r="B8" s="106"/>
      <c r="C8" s="264" t="s">
        <v>163</v>
      </c>
      <c r="D8" s="301"/>
      <c r="E8" s="301"/>
      <c r="F8" s="301"/>
      <c r="G8" s="301"/>
      <c r="H8" s="301"/>
      <c r="I8" s="301"/>
      <c r="J8" s="301"/>
      <c r="K8" s="107">
        <f t="shared" si="0"/>
        <v>0</v>
      </c>
      <c r="M8" s="95"/>
    </row>
    <row r="9" spans="1:18" x14ac:dyDescent="0.25">
      <c r="A9" s="95"/>
      <c r="B9" s="106"/>
      <c r="C9" s="264" t="s">
        <v>164</v>
      </c>
      <c r="D9" s="301"/>
      <c r="E9" s="301"/>
      <c r="F9" s="301"/>
      <c r="G9" s="301"/>
      <c r="H9" s="301"/>
      <c r="I9" s="301"/>
      <c r="J9" s="301"/>
      <c r="K9" s="107">
        <f t="shared" si="0"/>
        <v>0</v>
      </c>
      <c r="M9" s="95"/>
    </row>
    <row r="10" spans="1:18" x14ac:dyDescent="0.25">
      <c r="A10" s="95"/>
      <c r="B10" s="106"/>
      <c r="C10" s="264" t="s">
        <v>165</v>
      </c>
      <c r="D10" s="301"/>
      <c r="E10" s="301"/>
      <c r="F10" s="301"/>
      <c r="G10" s="301"/>
      <c r="H10" s="301"/>
      <c r="I10" s="301"/>
      <c r="J10" s="301"/>
      <c r="K10" s="107">
        <f t="shared" si="0"/>
        <v>0</v>
      </c>
      <c r="M10" s="95"/>
    </row>
    <row r="11" spans="1:18" x14ac:dyDescent="0.25">
      <c r="A11" s="95"/>
      <c r="B11" s="106"/>
      <c r="C11" s="264" t="s">
        <v>166</v>
      </c>
      <c r="D11" s="301"/>
      <c r="E11" s="301"/>
      <c r="F11" s="301"/>
      <c r="G11" s="301"/>
      <c r="H11" s="301"/>
      <c r="I11" s="301"/>
      <c r="J11" s="301"/>
      <c r="K11" s="107">
        <f t="shared" si="0"/>
        <v>0</v>
      </c>
      <c r="M11" s="95"/>
    </row>
    <row r="12" spans="1:18" x14ac:dyDescent="0.25">
      <c r="A12" s="95"/>
      <c r="B12" s="106"/>
      <c r="C12" s="264" t="s">
        <v>172</v>
      </c>
      <c r="D12" s="301"/>
      <c r="E12" s="301"/>
      <c r="F12" s="301"/>
      <c r="G12" s="301"/>
      <c r="H12" s="301"/>
      <c r="I12" s="301"/>
      <c r="J12" s="301"/>
      <c r="K12" s="107">
        <f t="shared" si="0"/>
        <v>0</v>
      </c>
      <c r="M12" s="95"/>
    </row>
    <row r="13" spans="1:18" s="18" customFormat="1" x14ac:dyDescent="0.25">
      <c r="A13" s="95"/>
      <c r="B13" s="106"/>
      <c r="C13" s="265" t="s">
        <v>52</v>
      </c>
      <c r="D13" s="19">
        <f t="shared" ref="D13:J13" si="1">SUM(D8:D12)</f>
        <v>0</v>
      </c>
      <c r="E13" s="19">
        <f t="shared" si="1"/>
        <v>0</v>
      </c>
      <c r="F13" s="19">
        <f t="shared" si="1"/>
        <v>0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07">
        <f t="shared" si="0"/>
        <v>0</v>
      </c>
      <c r="M13" s="95">
        <f>SUM(K6:K12)</f>
        <v>0</v>
      </c>
    </row>
    <row r="14" spans="1:18" ht="13" x14ac:dyDescent="0.3">
      <c r="A14" s="95"/>
      <c r="B14" s="263" t="s">
        <v>167</v>
      </c>
      <c r="C14" s="104" t="s">
        <v>48</v>
      </c>
      <c r="D14" s="104"/>
      <c r="E14" s="104"/>
      <c r="F14" s="104"/>
      <c r="G14" s="104"/>
      <c r="H14" s="104"/>
      <c r="I14" s="104"/>
      <c r="J14" s="104"/>
      <c r="K14" s="105"/>
      <c r="M14" s="95"/>
      <c r="N14" s="323"/>
      <c r="O14" s="323"/>
      <c r="P14" s="323"/>
      <c r="Q14" s="323"/>
      <c r="R14" s="18"/>
    </row>
    <row r="15" spans="1:18" x14ac:dyDescent="0.25">
      <c r="A15" s="95"/>
      <c r="B15" s="106" t="s">
        <v>17</v>
      </c>
      <c r="C15" s="26" t="s">
        <v>49</v>
      </c>
      <c r="D15" s="301"/>
      <c r="E15" s="301"/>
      <c r="F15" s="301"/>
      <c r="G15" s="301"/>
      <c r="H15" s="301"/>
      <c r="I15" s="301"/>
      <c r="J15" s="301"/>
      <c r="K15" s="107">
        <f>SUM(D15:J15)</f>
        <v>0</v>
      </c>
      <c r="M15" s="95"/>
    </row>
    <row r="16" spans="1:18" x14ac:dyDescent="0.25">
      <c r="A16" s="95"/>
      <c r="B16" s="106" t="s">
        <v>17</v>
      </c>
      <c r="C16" s="26" t="s">
        <v>173</v>
      </c>
      <c r="D16" s="301"/>
      <c r="E16" s="301"/>
      <c r="F16" s="301"/>
      <c r="G16" s="301"/>
      <c r="H16" s="301"/>
      <c r="I16" s="301"/>
      <c r="J16" s="301"/>
      <c r="K16" s="107">
        <f>SUM(D16:J16)</f>
        <v>0</v>
      </c>
      <c r="M16" s="95"/>
    </row>
    <row r="17" spans="1:13" x14ac:dyDescent="0.25">
      <c r="A17" s="95"/>
      <c r="B17" s="106"/>
      <c r="C17" s="26" t="s">
        <v>174</v>
      </c>
      <c r="D17" s="301"/>
      <c r="E17" s="301"/>
      <c r="F17" s="301"/>
      <c r="G17" s="301"/>
      <c r="H17" s="301"/>
      <c r="I17" s="301"/>
      <c r="J17" s="301"/>
      <c r="K17" s="107">
        <f>SUM(D17:J17)</f>
        <v>0</v>
      </c>
      <c r="M17" s="95"/>
    </row>
    <row r="18" spans="1:13" x14ac:dyDescent="0.25">
      <c r="A18" s="95"/>
      <c r="B18" s="106"/>
      <c r="C18" s="30" t="s">
        <v>133</v>
      </c>
      <c r="D18" s="19">
        <f>SUM(D15:D17)</f>
        <v>0</v>
      </c>
      <c r="E18" s="19">
        <f t="shared" ref="E18:K18" si="2">SUM(E15:E17)</f>
        <v>0</v>
      </c>
      <c r="F18" s="19">
        <f t="shared" si="2"/>
        <v>0</v>
      </c>
      <c r="G18" s="19">
        <f t="shared" si="2"/>
        <v>0</v>
      </c>
      <c r="H18" s="19">
        <f t="shared" si="2"/>
        <v>0</v>
      </c>
      <c r="I18" s="19">
        <f t="shared" si="2"/>
        <v>0</v>
      </c>
      <c r="J18" s="19">
        <f t="shared" si="2"/>
        <v>0</v>
      </c>
      <c r="K18" s="108">
        <f t="shared" si="2"/>
        <v>0</v>
      </c>
      <c r="M18" s="95">
        <f>SUM(K15:K17)</f>
        <v>0</v>
      </c>
    </row>
    <row r="19" spans="1:13" x14ac:dyDescent="0.25">
      <c r="A19" s="95"/>
      <c r="B19" s="263" t="s">
        <v>55</v>
      </c>
      <c r="C19" s="109" t="s">
        <v>53</v>
      </c>
      <c r="D19" s="104"/>
      <c r="E19" s="104"/>
      <c r="F19" s="104"/>
      <c r="G19" s="104"/>
      <c r="H19" s="104"/>
      <c r="I19" s="104"/>
      <c r="J19" s="104"/>
      <c r="K19" s="105"/>
      <c r="M19" s="95"/>
    </row>
    <row r="20" spans="1:13" x14ac:dyDescent="0.25">
      <c r="A20" s="95"/>
      <c r="B20" s="106"/>
      <c r="C20" s="26" t="s">
        <v>54</v>
      </c>
      <c r="D20" s="301"/>
      <c r="E20" s="301"/>
      <c r="F20" s="301"/>
      <c r="G20" s="301"/>
      <c r="H20" s="301"/>
      <c r="I20" s="301"/>
      <c r="J20" s="301"/>
      <c r="K20" s="107">
        <f>SUM(D20:J20)</f>
        <v>0</v>
      </c>
      <c r="M20" s="95"/>
    </row>
    <row r="21" spans="1:13" x14ac:dyDescent="0.25">
      <c r="A21" s="95"/>
      <c r="B21" s="106"/>
      <c r="C21" s="264" t="s">
        <v>158</v>
      </c>
      <c r="D21" s="301"/>
      <c r="E21" s="301"/>
      <c r="F21" s="301"/>
      <c r="G21" s="301"/>
      <c r="H21" s="301"/>
      <c r="I21" s="301"/>
      <c r="J21" s="301"/>
      <c r="K21" s="107">
        <f t="shared" ref="K21:K25" si="3">SUM(D21:J21)</f>
        <v>0</v>
      </c>
      <c r="M21" s="95"/>
    </row>
    <row r="22" spans="1:13" x14ac:dyDescent="0.25">
      <c r="A22" s="95"/>
      <c r="B22" s="106"/>
      <c r="C22" s="26" t="s">
        <v>181</v>
      </c>
      <c r="D22" s="301"/>
      <c r="E22" s="301"/>
      <c r="F22" s="301"/>
      <c r="G22" s="301"/>
      <c r="H22" s="301"/>
      <c r="I22" s="301"/>
      <c r="J22" s="301"/>
      <c r="K22" s="107">
        <f t="shared" si="3"/>
        <v>0</v>
      </c>
      <c r="M22" s="95"/>
    </row>
    <row r="23" spans="1:13" x14ac:dyDescent="0.25">
      <c r="A23" s="95"/>
      <c r="B23" s="106"/>
      <c r="C23" s="26" t="s">
        <v>182</v>
      </c>
      <c r="D23" s="301"/>
      <c r="E23" s="301"/>
      <c r="F23" s="301"/>
      <c r="G23" s="301"/>
      <c r="H23" s="301"/>
      <c r="I23" s="301"/>
      <c r="J23" s="301"/>
      <c r="K23" s="107">
        <f t="shared" si="3"/>
        <v>0</v>
      </c>
      <c r="M23" s="95"/>
    </row>
    <row r="24" spans="1:13" x14ac:dyDescent="0.25">
      <c r="A24" s="95"/>
      <c r="B24" s="106"/>
      <c r="C24" s="26" t="s">
        <v>183</v>
      </c>
      <c r="D24" s="301"/>
      <c r="E24" s="301"/>
      <c r="F24" s="301"/>
      <c r="G24" s="301"/>
      <c r="H24" s="301"/>
      <c r="I24" s="301"/>
      <c r="J24" s="301"/>
      <c r="K24" s="107">
        <f t="shared" si="3"/>
        <v>0</v>
      </c>
      <c r="M24" s="95"/>
    </row>
    <row r="25" spans="1:13" s="18" customFormat="1" x14ac:dyDescent="0.25">
      <c r="A25" s="95"/>
      <c r="B25" s="106"/>
      <c r="C25" s="265" t="s">
        <v>52</v>
      </c>
      <c r="D25" s="19">
        <f t="shared" ref="D25:J25" si="4">SUM(D20:D24)</f>
        <v>0</v>
      </c>
      <c r="E25" s="19">
        <f t="shared" si="4"/>
        <v>0</v>
      </c>
      <c r="F25" s="19">
        <f t="shared" si="4"/>
        <v>0</v>
      </c>
      <c r="G25" s="19">
        <f t="shared" si="4"/>
        <v>0</v>
      </c>
      <c r="H25" s="19">
        <f t="shared" si="4"/>
        <v>0</v>
      </c>
      <c r="I25" s="19">
        <f t="shared" si="4"/>
        <v>0</v>
      </c>
      <c r="J25" s="19">
        <f t="shared" si="4"/>
        <v>0</v>
      </c>
      <c r="K25" s="107">
        <f t="shared" si="3"/>
        <v>0</v>
      </c>
      <c r="M25" s="95">
        <f>SUM(K20:K24)</f>
        <v>0</v>
      </c>
    </row>
    <row r="26" spans="1:13" x14ac:dyDescent="0.25">
      <c r="A26" s="95"/>
      <c r="B26" s="263" t="s">
        <v>59</v>
      </c>
      <c r="C26" s="266" t="s">
        <v>56</v>
      </c>
      <c r="D26" s="104"/>
      <c r="E26" s="104"/>
      <c r="F26" s="104"/>
      <c r="G26" s="104"/>
      <c r="H26" s="104"/>
      <c r="I26" s="104"/>
      <c r="J26" s="104"/>
      <c r="K26" s="105"/>
      <c r="M26" s="95"/>
    </row>
    <row r="27" spans="1:13" x14ac:dyDescent="0.25">
      <c r="A27" s="95"/>
      <c r="B27" s="106"/>
      <c r="C27" s="26" t="s">
        <v>57</v>
      </c>
      <c r="D27" s="301"/>
      <c r="E27" s="301"/>
      <c r="F27" s="301"/>
      <c r="G27" s="301"/>
      <c r="H27" s="301"/>
      <c r="I27" s="301"/>
      <c r="J27" s="301"/>
      <c r="K27" s="107">
        <f>SUM(D27:J27)</f>
        <v>0</v>
      </c>
      <c r="M27" s="95"/>
    </row>
    <row r="28" spans="1:13" x14ac:dyDescent="0.25">
      <c r="A28" s="95"/>
      <c r="B28" s="106"/>
      <c r="C28" s="264" t="s">
        <v>159</v>
      </c>
      <c r="D28" s="301"/>
      <c r="E28" s="301"/>
      <c r="F28" s="301"/>
      <c r="G28" s="301"/>
      <c r="H28" s="301"/>
      <c r="I28" s="301"/>
      <c r="J28" s="301"/>
      <c r="K28" s="107">
        <f t="shared" ref="K28:K33" si="5">SUM(D28:J28)</f>
        <v>0</v>
      </c>
      <c r="M28" s="95"/>
    </row>
    <row r="29" spans="1:13" x14ac:dyDescent="0.25">
      <c r="A29" s="95"/>
      <c r="B29" s="106"/>
      <c r="C29" s="264" t="s">
        <v>160</v>
      </c>
      <c r="D29" s="301"/>
      <c r="E29" s="301"/>
      <c r="F29" s="301"/>
      <c r="G29" s="301"/>
      <c r="H29" s="301"/>
      <c r="I29" s="301"/>
      <c r="J29" s="301"/>
      <c r="K29" s="107">
        <f t="shared" si="5"/>
        <v>0</v>
      </c>
      <c r="M29" s="95"/>
    </row>
    <row r="30" spans="1:13" x14ac:dyDescent="0.25">
      <c r="A30" s="95"/>
      <c r="B30" s="106"/>
      <c r="C30" s="26" t="s">
        <v>58</v>
      </c>
      <c r="D30" s="301"/>
      <c r="E30" s="301"/>
      <c r="F30" s="301"/>
      <c r="G30" s="301"/>
      <c r="H30" s="301"/>
      <c r="I30" s="301"/>
      <c r="J30" s="301"/>
      <c r="K30" s="107">
        <f t="shared" si="5"/>
        <v>0</v>
      </c>
      <c r="M30" s="95"/>
    </row>
    <row r="31" spans="1:13" x14ac:dyDescent="0.25">
      <c r="A31" s="95"/>
      <c r="B31" s="106"/>
      <c r="C31" s="264" t="s">
        <v>161</v>
      </c>
      <c r="D31" s="301"/>
      <c r="E31" s="301"/>
      <c r="F31" s="301"/>
      <c r="G31" s="301"/>
      <c r="H31" s="301"/>
      <c r="I31" s="301"/>
      <c r="J31" s="301"/>
      <c r="K31" s="107">
        <f t="shared" si="5"/>
        <v>0</v>
      </c>
      <c r="M31" s="95"/>
    </row>
    <row r="32" spans="1:13" x14ac:dyDescent="0.25">
      <c r="A32" s="95"/>
      <c r="B32" s="106"/>
      <c r="C32" s="264" t="s">
        <v>184</v>
      </c>
      <c r="D32" s="301"/>
      <c r="E32" s="301"/>
      <c r="F32" s="301"/>
      <c r="G32" s="301"/>
      <c r="H32" s="301"/>
      <c r="I32" s="301"/>
      <c r="J32" s="301"/>
      <c r="K32" s="107">
        <f t="shared" si="5"/>
        <v>0</v>
      </c>
      <c r="M32" s="95"/>
    </row>
    <row r="33" spans="1:13" s="18" customFormat="1" x14ac:dyDescent="0.25">
      <c r="A33" s="95"/>
      <c r="B33" s="106"/>
      <c r="C33" s="324" t="s">
        <v>176</v>
      </c>
      <c r="D33" s="267">
        <f t="shared" ref="D33:J33" si="6">SUM(D27:D32)</f>
        <v>0</v>
      </c>
      <c r="E33" s="267">
        <f t="shared" si="6"/>
        <v>0</v>
      </c>
      <c r="F33" s="267">
        <f t="shared" si="6"/>
        <v>0</v>
      </c>
      <c r="G33" s="267">
        <f t="shared" si="6"/>
        <v>0</v>
      </c>
      <c r="H33" s="267">
        <f t="shared" si="6"/>
        <v>0</v>
      </c>
      <c r="I33" s="267">
        <f t="shared" si="6"/>
        <v>0</v>
      </c>
      <c r="J33" s="267">
        <f t="shared" si="6"/>
        <v>0</v>
      </c>
      <c r="K33" s="268">
        <f t="shared" si="5"/>
        <v>0</v>
      </c>
      <c r="M33" s="95">
        <f>SUM(K27:K32)</f>
        <v>0</v>
      </c>
    </row>
    <row r="34" spans="1:13" s="18" customFormat="1" x14ac:dyDescent="0.25">
      <c r="A34" s="95"/>
      <c r="B34" s="275" t="s">
        <v>168</v>
      </c>
      <c r="C34" s="269" t="s">
        <v>179</v>
      </c>
      <c r="D34" s="270">
        <f t="shared" ref="D34:J34" si="7">SUM(D13+D18+D25+D33)</f>
        <v>0</v>
      </c>
      <c r="E34" s="270">
        <f t="shared" si="7"/>
        <v>0</v>
      </c>
      <c r="F34" s="270">
        <f t="shared" si="7"/>
        <v>0</v>
      </c>
      <c r="G34" s="270">
        <f t="shared" si="7"/>
        <v>0</v>
      </c>
      <c r="H34" s="270">
        <f t="shared" si="7"/>
        <v>0</v>
      </c>
      <c r="I34" s="270">
        <f t="shared" si="7"/>
        <v>0</v>
      </c>
      <c r="J34" s="270">
        <f t="shared" si="7"/>
        <v>0</v>
      </c>
      <c r="K34" s="276">
        <f>K13+K18+K25+K33</f>
        <v>0</v>
      </c>
      <c r="M34" s="95"/>
    </row>
    <row r="35" spans="1:13" s="18" customFormat="1" x14ac:dyDescent="0.25">
      <c r="A35" s="95"/>
      <c r="B35" s="287"/>
      <c r="C35" s="288"/>
      <c r="D35" s="103"/>
      <c r="E35" s="103"/>
      <c r="F35" s="103"/>
      <c r="G35" s="103"/>
      <c r="H35" s="103"/>
      <c r="I35" s="103"/>
      <c r="J35" s="103"/>
      <c r="K35" s="113"/>
      <c r="M35" s="95"/>
    </row>
    <row r="36" spans="1:13" x14ac:dyDescent="0.25">
      <c r="A36" s="95"/>
      <c r="B36" s="277" t="s">
        <v>169</v>
      </c>
      <c r="C36" s="273" t="s">
        <v>178</v>
      </c>
      <c r="D36" s="274"/>
      <c r="E36" s="274"/>
      <c r="F36" s="274"/>
      <c r="G36" s="274"/>
      <c r="H36" s="274"/>
      <c r="I36" s="274"/>
      <c r="J36" s="274"/>
      <c r="K36" s="278" t="s">
        <v>17</v>
      </c>
      <c r="M36" s="95"/>
    </row>
    <row r="37" spans="1:13" x14ac:dyDescent="0.25">
      <c r="A37" s="95"/>
      <c r="B37" s="106"/>
      <c r="C37" s="271" t="s">
        <v>175</v>
      </c>
      <c r="D37" s="302"/>
      <c r="E37" s="302"/>
      <c r="F37" s="302"/>
      <c r="G37" s="302"/>
      <c r="H37" s="302"/>
      <c r="I37" s="302"/>
      <c r="J37" s="302"/>
      <c r="K37" s="272">
        <f t="shared" ref="K37:K41" si="8">SUM(D37:J37)</f>
        <v>0</v>
      </c>
      <c r="M37" s="95"/>
    </row>
    <row r="38" spans="1:13" x14ac:dyDescent="0.25">
      <c r="A38" s="95"/>
      <c r="B38" s="106" t="s">
        <v>17</v>
      </c>
      <c r="C38" s="28" t="s">
        <v>60</v>
      </c>
      <c r="D38" s="301"/>
      <c r="E38" s="301"/>
      <c r="F38" s="301"/>
      <c r="G38" s="301"/>
      <c r="H38" s="301"/>
      <c r="I38" s="301"/>
      <c r="J38" s="301"/>
      <c r="K38" s="107">
        <f t="shared" si="8"/>
        <v>0</v>
      </c>
      <c r="M38" s="95"/>
    </row>
    <row r="39" spans="1:13" x14ac:dyDescent="0.25">
      <c r="A39" s="95"/>
      <c r="B39" s="106"/>
      <c r="C39" s="26" t="s">
        <v>61</v>
      </c>
      <c r="D39" s="301"/>
      <c r="E39" s="301"/>
      <c r="F39" s="301"/>
      <c r="G39" s="301"/>
      <c r="H39" s="301"/>
      <c r="I39" s="301"/>
      <c r="J39" s="301"/>
      <c r="K39" s="107">
        <f t="shared" si="8"/>
        <v>0</v>
      </c>
      <c r="M39" s="95"/>
    </row>
    <row r="40" spans="1:13" x14ac:dyDescent="0.25">
      <c r="A40" s="95"/>
      <c r="B40" s="106" t="s">
        <v>17</v>
      </c>
      <c r="C40" s="26" t="s">
        <v>62</v>
      </c>
      <c r="D40" s="301"/>
      <c r="E40" s="301"/>
      <c r="F40" s="301"/>
      <c r="G40" s="301"/>
      <c r="H40" s="301"/>
      <c r="I40" s="301"/>
      <c r="J40" s="301"/>
      <c r="K40" s="107">
        <f t="shared" si="8"/>
        <v>0</v>
      </c>
      <c r="M40" s="95"/>
    </row>
    <row r="41" spans="1:13" x14ac:dyDescent="0.25">
      <c r="A41" s="95"/>
      <c r="B41" s="106"/>
      <c r="C41" s="26" t="s">
        <v>177</v>
      </c>
      <c r="D41" s="4">
        <f t="shared" ref="D41:J41" si="9">SUM(D37:D40)</f>
        <v>0</v>
      </c>
      <c r="E41" s="4">
        <f t="shared" si="9"/>
        <v>0</v>
      </c>
      <c r="F41" s="4">
        <f t="shared" si="9"/>
        <v>0</v>
      </c>
      <c r="G41" s="4">
        <f t="shared" si="9"/>
        <v>0</v>
      </c>
      <c r="H41" s="4">
        <f t="shared" si="9"/>
        <v>0</v>
      </c>
      <c r="I41" s="4">
        <f t="shared" si="9"/>
        <v>0</v>
      </c>
      <c r="J41" s="4">
        <f t="shared" si="9"/>
        <v>0</v>
      </c>
      <c r="K41" s="107">
        <f t="shared" si="8"/>
        <v>0</v>
      </c>
      <c r="M41" s="95">
        <f>SUM(K37:K40)</f>
        <v>0</v>
      </c>
    </row>
    <row r="42" spans="1:13" s="18" customFormat="1" x14ac:dyDescent="0.25">
      <c r="A42" s="95"/>
      <c r="B42" s="110"/>
      <c r="C42" s="92" t="s">
        <v>180</v>
      </c>
      <c r="D42" s="91">
        <f t="shared" ref="D42:J42" si="10">D6+D34+D41</f>
        <v>0</v>
      </c>
      <c r="E42" s="91">
        <f t="shared" si="10"/>
        <v>0</v>
      </c>
      <c r="F42" s="91">
        <f t="shared" si="10"/>
        <v>0</v>
      </c>
      <c r="G42" s="91">
        <f t="shared" si="10"/>
        <v>0</v>
      </c>
      <c r="H42" s="91">
        <f t="shared" si="10"/>
        <v>0</v>
      </c>
      <c r="I42" s="91">
        <f t="shared" si="10"/>
        <v>0</v>
      </c>
      <c r="J42" s="91">
        <f t="shared" si="10"/>
        <v>0</v>
      </c>
      <c r="K42" s="111">
        <f>SUM(D42:J42)</f>
        <v>0</v>
      </c>
      <c r="M42" s="95"/>
    </row>
    <row r="43" spans="1:13" ht="6.75" customHeight="1" x14ac:dyDescent="0.25">
      <c r="A43" s="103"/>
      <c r="B43" s="106"/>
      <c r="C43" s="112"/>
      <c r="D43" s="103"/>
      <c r="E43" s="103"/>
      <c r="F43" s="103"/>
      <c r="G43" s="103"/>
      <c r="H43" s="103"/>
      <c r="I43" s="103"/>
      <c r="J43" s="103"/>
      <c r="K43" s="329"/>
      <c r="L43" s="18"/>
      <c r="M43" s="18"/>
    </row>
    <row r="44" spans="1:13" s="14" customFormat="1" x14ac:dyDescent="0.25">
      <c r="A44" s="103"/>
      <c r="C44" s="103" t="s">
        <v>188</v>
      </c>
      <c r="D44" s="103"/>
      <c r="E44" s="103"/>
      <c r="F44" s="103"/>
      <c r="G44" s="103"/>
      <c r="H44" s="103"/>
      <c r="I44" s="103"/>
      <c r="J44" s="103"/>
      <c r="K44" s="322"/>
      <c r="L44" s="322"/>
      <c r="M44" s="322"/>
    </row>
    <row r="45" spans="1:13" s="14" customFormat="1" x14ac:dyDescent="0.25">
      <c r="C45" s="321"/>
      <c r="D45" s="322"/>
      <c r="E45" s="322"/>
    </row>
    <row r="47" spans="1:13" x14ac:dyDescent="0.25">
      <c r="C47" s="342"/>
      <c r="D47" s="343"/>
      <c r="E47" s="343"/>
    </row>
  </sheetData>
  <mergeCells count="9">
    <mergeCell ref="C47:E47"/>
    <mergeCell ref="B2:K2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9"/>
  <sheetViews>
    <sheetView workbookViewId="0">
      <selection activeCell="R20" sqref="R20"/>
    </sheetView>
  </sheetViews>
  <sheetFormatPr defaultRowHeight="12.5" x14ac:dyDescent="0.25"/>
  <cols>
    <col min="1" max="1" width="17.81640625" customWidth="1"/>
    <col min="3" max="3" width="14.26953125" customWidth="1"/>
    <col min="4" max="4" width="15.54296875" customWidth="1"/>
  </cols>
  <sheetData>
    <row r="1" spans="1:6" ht="13" x14ac:dyDescent="0.3">
      <c r="A1" s="390" t="s">
        <v>125</v>
      </c>
      <c r="B1" s="390"/>
      <c r="C1" s="390"/>
      <c r="D1" s="390"/>
      <c r="E1" s="390"/>
      <c r="F1" s="390"/>
    </row>
    <row r="2" spans="1:6" ht="13" x14ac:dyDescent="0.3">
      <c r="A2" s="45"/>
      <c r="B2" s="45"/>
      <c r="C2" s="45"/>
      <c r="D2" s="45"/>
      <c r="E2" s="45"/>
      <c r="F2" s="43"/>
    </row>
    <row r="3" spans="1:6" x14ac:dyDescent="0.25">
      <c r="A3" s="43" t="s">
        <v>126</v>
      </c>
      <c r="B3" s="391">
        <v>0</v>
      </c>
      <c r="C3" s="392"/>
      <c r="D3" s="393"/>
      <c r="E3" s="43"/>
      <c r="F3" s="43"/>
    </row>
    <row r="4" spans="1:6" x14ac:dyDescent="0.25">
      <c r="A4" s="43" t="s">
        <v>127</v>
      </c>
      <c r="B4" s="394"/>
      <c r="C4" s="395"/>
      <c r="D4" s="396"/>
      <c r="E4" s="43"/>
      <c r="F4" s="43"/>
    </row>
    <row r="5" spans="1:6" x14ac:dyDescent="0.25">
      <c r="A5" s="43"/>
      <c r="B5" s="35"/>
      <c r="C5" s="43"/>
      <c r="D5" s="43"/>
      <c r="E5" s="43"/>
      <c r="F5" s="43"/>
    </row>
    <row r="6" spans="1:6" x14ac:dyDescent="0.25">
      <c r="A6" s="43"/>
      <c r="B6" s="35"/>
      <c r="C6" s="43"/>
      <c r="D6" s="43"/>
      <c r="E6" s="43"/>
      <c r="F6" s="43"/>
    </row>
    <row r="7" spans="1:6" x14ac:dyDescent="0.25">
      <c r="A7" s="397" t="s">
        <v>128</v>
      </c>
      <c r="B7" s="397"/>
      <c r="C7" s="397"/>
      <c r="D7" s="300">
        <f>'Exhibit B-1'!D42</f>
        <v>0</v>
      </c>
      <c r="E7" s="43"/>
      <c r="F7" s="43"/>
    </row>
    <row r="8" spans="1:6" x14ac:dyDescent="0.25">
      <c r="A8" s="43"/>
      <c r="B8" s="43"/>
      <c r="C8" s="43"/>
      <c r="D8" s="84"/>
      <c r="E8" s="43"/>
      <c r="F8" s="43"/>
    </row>
    <row r="9" spans="1:6" x14ac:dyDescent="0.25">
      <c r="A9" s="43"/>
      <c r="B9" s="43"/>
      <c r="C9" s="43"/>
      <c r="D9" s="43"/>
      <c r="E9" s="43"/>
      <c r="F9" s="43"/>
    </row>
    <row r="10" spans="1:6" x14ac:dyDescent="0.25">
      <c r="A10" s="398" t="s">
        <v>129</v>
      </c>
      <c r="B10" s="398"/>
      <c r="C10" s="398"/>
      <c r="D10" s="83">
        <f>IF(D7&lt;5000,0,IF(D7&gt;2250001,(D7*0.02),IF(D7&gt;1500001,45000,IF(D7&gt;850001,(D7*0.03),IF(D7&gt;500001,25000,IF(D7&gt;100001,(D7*0.05),5000))))))</f>
        <v>0</v>
      </c>
      <c r="E10" s="43"/>
      <c r="F10" s="43"/>
    </row>
    <row r="11" spans="1:6" x14ac:dyDescent="0.25">
      <c r="A11" s="43"/>
      <c r="B11" s="43"/>
      <c r="C11" s="43"/>
      <c r="D11" s="43"/>
      <c r="E11" s="43"/>
      <c r="F11" s="43"/>
    </row>
    <row r="12" spans="1:6" x14ac:dyDescent="0.25">
      <c r="A12" s="399" t="s">
        <v>130</v>
      </c>
      <c r="B12" s="399"/>
      <c r="C12" s="400"/>
      <c r="D12" s="83">
        <f>'Exhibit B-1'!D23</f>
        <v>0</v>
      </c>
      <c r="E12" s="43"/>
      <c r="F12" s="43"/>
    </row>
    <row r="13" spans="1:6" x14ac:dyDescent="0.25">
      <c r="A13" s="43"/>
      <c r="B13" s="43"/>
      <c r="C13" s="43"/>
      <c r="D13" s="43"/>
      <c r="E13" s="43"/>
      <c r="F13" s="43"/>
    </row>
    <row r="14" spans="1:6" x14ac:dyDescent="0.25">
      <c r="A14" s="378" t="s">
        <v>135</v>
      </c>
      <c r="B14" s="378"/>
      <c r="C14" s="378"/>
      <c r="D14" s="378"/>
      <c r="E14" s="378"/>
      <c r="F14" s="378"/>
    </row>
    <row r="15" spans="1:6" x14ac:dyDescent="0.25">
      <c r="A15" s="379" t="s">
        <v>131</v>
      </c>
      <c r="B15" s="379"/>
      <c r="C15" s="379"/>
      <c r="D15" s="379"/>
      <c r="E15" s="379"/>
      <c r="F15" s="379"/>
    </row>
    <row r="16" spans="1:6" x14ac:dyDescent="0.25">
      <c r="A16" s="380" t="s">
        <v>132</v>
      </c>
      <c r="B16" s="380"/>
      <c r="C16" s="380"/>
      <c r="D16" s="380"/>
      <c r="E16" s="380"/>
      <c r="F16" s="380"/>
    </row>
    <row r="17" spans="1:6" x14ac:dyDescent="0.25">
      <c r="A17" s="381"/>
      <c r="B17" s="382"/>
      <c r="C17" s="382"/>
      <c r="D17" s="382"/>
      <c r="E17" s="382"/>
      <c r="F17" s="383"/>
    </row>
    <row r="18" spans="1:6" x14ac:dyDescent="0.25">
      <c r="A18" s="384"/>
      <c r="B18" s="385"/>
      <c r="C18" s="385"/>
      <c r="D18" s="385"/>
      <c r="E18" s="385"/>
      <c r="F18" s="386"/>
    </row>
    <row r="19" spans="1:6" x14ac:dyDescent="0.25">
      <c r="A19" s="384"/>
      <c r="B19" s="385"/>
      <c r="C19" s="385"/>
      <c r="D19" s="385"/>
      <c r="E19" s="385"/>
      <c r="F19" s="386"/>
    </row>
    <row r="20" spans="1:6" x14ac:dyDescent="0.25">
      <c r="A20" s="384"/>
      <c r="B20" s="385"/>
      <c r="C20" s="385"/>
      <c r="D20" s="385"/>
      <c r="E20" s="385"/>
      <c r="F20" s="386"/>
    </row>
    <row r="21" spans="1:6" x14ac:dyDescent="0.25">
      <c r="A21" s="384"/>
      <c r="B21" s="385"/>
      <c r="C21" s="385"/>
      <c r="D21" s="385"/>
      <c r="E21" s="385"/>
      <c r="F21" s="386"/>
    </row>
    <row r="22" spans="1:6" x14ac:dyDescent="0.25">
      <c r="A22" s="384"/>
      <c r="B22" s="385"/>
      <c r="C22" s="385"/>
      <c r="D22" s="385"/>
      <c r="E22" s="385"/>
      <c r="F22" s="386"/>
    </row>
    <row r="23" spans="1:6" x14ac:dyDescent="0.25">
      <c r="A23" s="384"/>
      <c r="B23" s="385"/>
      <c r="C23" s="385"/>
      <c r="D23" s="385"/>
      <c r="E23" s="385"/>
      <c r="F23" s="386"/>
    </row>
    <row r="24" spans="1:6" x14ac:dyDescent="0.25">
      <c r="A24" s="384"/>
      <c r="B24" s="385"/>
      <c r="C24" s="385"/>
      <c r="D24" s="385"/>
      <c r="E24" s="385"/>
      <c r="F24" s="386"/>
    </row>
    <row r="25" spans="1:6" x14ac:dyDescent="0.25">
      <c r="A25" s="384"/>
      <c r="B25" s="385"/>
      <c r="C25" s="385"/>
      <c r="D25" s="385"/>
      <c r="E25" s="385"/>
      <c r="F25" s="386"/>
    </row>
    <row r="26" spans="1:6" x14ac:dyDescent="0.25">
      <c r="A26" s="384"/>
      <c r="B26" s="385"/>
      <c r="C26" s="385"/>
      <c r="D26" s="385"/>
      <c r="E26" s="385"/>
      <c r="F26" s="386"/>
    </row>
    <row r="27" spans="1:6" x14ac:dyDescent="0.25">
      <c r="A27" s="384"/>
      <c r="B27" s="385"/>
      <c r="C27" s="385"/>
      <c r="D27" s="385"/>
      <c r="E27" s="385"/>
      <c r="F27" s="386"/>
    </row>
    <row r="28" spans="1:6" x14ac:dyDescent="0.25">
      <c r="A28" s="384"/>
      <c r="B28" s="385"/>
      <c r="C28" s="385"/>
      <c r="D28" s="385"/>
      <c r="E28" s="385"/>
      <c r="F28" s="386"/>
    </row>
    <row r="29" spans="1:6" x14ac:dyDescent="0.25">
      <c r="A29" s="384"/>
      <c r="B29" s="385"/>
      <c r="C29" s="385"/>
      <c r="D29" s="385"/>
      <c r="E29" s="385"/>
      <c r="F29" s="386"/>
    </row>
    <row r="30" spans="1:6" x14ac:dyDescent="0.25">
      <c r="A30" s="384"/>
      <c r="B30" s="385"/>
      <c r="C30" s="385"/>
      <c r="D30" s="385"/>
      <c r="E30" s="385"/>
      <c r="F30" s="386"/>
    </row>
    <row r="31" spans="1:6" x14ac:dyDescent="0.25">
      <c r="A31" s="384"/>
      <c r="B31" s="385"/>
      <c r="C31" s="385"/>
      <c r="D31" s="385"/>
      <c r="E31" s="385"/>
      <c r="F31" s="386"/>
    </row>
    <row r="32" spans="1:6" x14ac:dyDescent="0.25">
      <c r="A32" s="384"/>
      <c r="B32" s="385"/>
      <c r="C32" s="385"/>
      <c r="D32" s="385"/>
      <c r="E32" s="385"/>
      <c r="F32" s="386"/>
    </row>
    <row r="33" spans="1:6" x14ac:dyDescent="0.25">
      <c r="A33" s="384"/>
      <c r="B33" s="385"/>
      <c r="C33" s="385"/>
      <c r="D33" s="385"/>
      <c r="E33" s="385"/>
      <c r="F33" s="386"/>
    </row>
    <row r="34" spans="1:6" x14ac:dyDescent="0.25">
      <c r="A34" s="384"/>
      <c r="B34" s="385"/>
      <c r="C34" s="385"/>
      <c r="D34" s="385"/>
      <c r="E34" s="385"/>
      <c r="F34" s="386"/>
    </row>
    <row r="35" spans="1:6" x14ac:dyDescent="0.25">
      <c r="A35" s="384"/>
      <c r="B35" s="385"/>
      <c r="C35" s="385"/>
      <c r="D35" s="385"/>
      <c r="E35" s="385"/>
      <c r="F35" s="386"/>
    </row>
    <row r="36" spans="1:6" x14ac:dyDescent="0.25">
      <c r="A36" s="384"/>
      <c r="B36" s="385"/>
      <c r="C36" s="385"/>
      <c r="D36" s="385"/>
      <c r="E36" s="385"/>
      <c r="F36" s="386"/>
    </row>
    <row r="37" spans="1:6" x14ac:dyDescent="0.25">
      <c r="A37" s="384"/>
      <c r="B37" s="385"/>
      <c r="C37" s="385"/>
      <c r="D37" s="385"/>
      <c r="E37" s="385"/>
      <c r="F37" s="386"/>
    </row>
    <row r="38" spans="1:6" x14ac:dyDescent="0.25">
      <c r="A38" s="384"/>
      <c r="B38" s="385"/>
      <c r="C38" s="385"/>
      <c r="D38" s="385"/>
      <c r="E38" s="385"/>
      <c r="F38" s="386"/>
    </row>
    <row r="39" spans="1:6" x14ac:dyDescent="0.25">
      <c r="A39" s="384"/>
      <c r="B39" s="385"/>
      <c r="C39" s="385"/>
      <c r="D39" s="385"/>
      <c r="E39" s="385"/>
      <c r="F39" s="386"/>
    </row>
    <row r="40" spans="1:6" x14ac:dyDescent="0.25">
      <c r="A40" s="384"/>
      <c r="B40" s="385"/>
      <c r="C40" s="385"/>
      <c r="D40" s="385"/>
      <c r="E40" s="385"/>
      <c r="F40" s="386"/>
    </row>
    <row r="41" spans="1:6" x14ac:dyDescent="0.25">
      <c r="A41" s="384"/>
      <c r="B41" s="385"/>
      <c r="C41" s="385"/>
      <c r="D41" s="385"/>
      <c r="E41" s="385"/>
      <c r="F41" s="386"/>
    </row>
    <row r="42" spans="1:6" x14ac:dyDescent="0.25">
      <c r="A42" s="384"/>
      <c r="B42" s="385"/>
      <c r="C42" s="385"/>
      <c r="D42" s="385"/>
      <c r="E42" s="385"/>
      <c r="F42" s="386"/>
    </row>
    <row r="43" spans="1:6" x14ac:dyDescent="0.25">
      <c r="A43" s="384"/>
      <c r="B43" s="385"/>
      <c r="C43" s="385"/>
      <c r="D43" s="385"/>
      <c r="E43" s="385"/>
      <c r="F43" s="386"/>
    </row>
    <row r="44" spans="1:6" x14ac:dyDescent="0.25">
      <c r="A44" s="384"/>
      <c r="B44" s="385"/>
      <c r="C44" s="385"/>
      <c r="D44" s="385"/>
      <c r="E44" s="385"/>
      <c r="F44" s="386"/>
    </row>
    <row r="45" spans="1:6" x14ac:dyDescent="0.25">
      <c r="A45" s="384"/>
      <c r="B45" s="385"/>
      <c r="C45" s="385"/>
      <c r="D45" s="385"/>
      <c r="E45" s="385"/>
      <c r="F45" s="386"/>
    </row>
    <row r="46" spans="1:6" x14ac:dyDescent="0.25">
      <c r="A46" s="384"/>
      <c r="B46" s="385"/>
      <c r="C46" s="385"/>
      <c r="D46" s="385"/>
      <c r="E46" s="385"/>
      <c r="F46" s="386"/>
    </row>
    <row r="47" spans="1:6" x14ac:dyDescent="0.25">
      <c r="A47" s="384"/>
      <c r="B47" s="385"/>
      <c r="C47" s="385"/>
      <c r="D47" s="385"/>
      <c r="E47" s="385"/>
      <c r="F47" s="386"/>
    </row>
    <row r="48" spans="1:6" x14ac:dyDescent="0.25">
      <c r="A48" s="384"/>
      <c r="B48" s="385"/>
      <c r="C48" s="385"/>
      <c r="D48" s="385"/>
      <c r="E48" s="385"/>
      <c r="F48" s="386"/>
    </row>
    <row r="49" spans="1:6" x14ac:dyDescent="0.25">
      <c r="A49" s="387"/>
      <c r="B49" s="388"/>
      <c r="C49" s="388"/>
      <c r="D49" s="388"/>
      <c r="E49" s="388"/>
      <c r="F49" s="389"/>
    </row>
  </sheetData>
  <mergeCells count="10">
    <mergeCell ref="A14:F14"/>
    <mergeCell ref="A15:F15"/>
    <mergeCell ref="A16:F16"/>
    <mergeCell ref="A17:F49"/>
    <mergeCell ref="A1:F1"/>
    <mergeCell ref="B3:D3"/>
    <mergeCell ref="B4:D4"/>
    <mergeCell ref="A7:C7"/>
    <mergeCell ref="A10:C10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D6483-F338-4E61-A2F0-EEB105BC7F04}">
  <sheetPr>
    <pageSetUpPr fitToPage="1"/>
  </sheetPr>
  <dimension ref="A1:S45"/>
  <sheetViews>
    <sheetView workbookViewId="0">
      <selection activeCell="D46" sqref="D46"/>
    </sheetView>
  </sheetViews>
  <sheetFormatPr defaultColWidth="9.1796875" defaultRowHeight="12.5" x14ac:dyDescent="0.25"/>
  <cols>
    <col min="1" max="1" width="6.1796875" style="1" customWidth="1"/>
    <col min="2" max="2" width="3" style="1" bestFit="1" customWidth="1"/>
    <col min="3" max="3" width="38.81640625" style="1" customWidth="1"/>
    <col min="4" max="4" width="9.26953125" style="1" bestFit="1" customWidth="1"/>
    <col min="5" max="5" width="10.453125" style="1" customWidth="1"/>
    <col min="6" max="6" width="11.453125" style="1" customWidth="1"/>
    <col min="7" max="10" width="9.26953125" style="1" bestFit="1" customWidth="1"/>
    <col min="11" max="11" width="12.81640625" style="1" customWidth="1"/>
    <col min="12" max="12" width="9" style="1" hidden="1" customWidth="1"/>
    <col min="13" max="16384" width="9.1796875" style="1"/>
  </cols>
  <sheetData>
    <row r="1" spans="1:19" ht="13" thickBot="1" x14ac:dyDescent="0.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9" s="2" customFormat="1" ht="18.5" thickBot="1" x14ac:dyDescent="0.45">
      <c r="A2" s="102"/>
      <c r="B2" s="344" t="s">
        <v>189</v>
      </c>
      <c r="C2" s="345"/>
      <c r="D2" s="345"/>
      <c r="E2" s="345"/>
      <c r="F2" s="345"/>
      <c r="G2" s="345"/>
      <c r="H2" s="345"/>
      <c r="I2" s="345"/>
      <c r="J2" s="345"/>
      <c r="K2" s="346"/>
      <c r="L2" s="17"/>
      <c r="M2" s="95"/>
    </row>
    <row r="3" spans="1:19" s="2" customFormat="1" ht="12.75" customHeight="1" x14ac:dyDescent="0.3">
      <c r="A3" s="102"/>
      <c r="B3" s="85"/>
      <c r="C3" s="86"/>
      <c r="D3" s="347" t="s">
        <v>92</v>
      </c>
      <c r="E3" s="349" t="s">
        <v>93</v>
      </c>
      <c r="F3" s="349" t="s">
        <v>93</v>
      </c>
      <c r="G3" s="349" t="s">
        <v>93</v>
      </c>
      <c r="H3" s="349" t="s">
        <v>93</v>
      </c>
      <c r="I3" s="349" t="s">
        <v>93</v>
      </c>
      <c r="J3" s="349" t="s">
        <v>93</v>
      </c>
      <c r="K3" s="87" t="s">
        <v>46</v>
      </c>
      <c r="M3" s="102"/>
    </row>
    <row r="4" spans="1:19" s="2" customFormat="1" ht="13.5" thickBot="1" x14ac:dyDescent="0.35">
      <c r="A4" s="102"/>
      <c r="B4" s="88"/>
      <c r="C4" s="89"/>
      <c r="D4" s="348"/>
      <c r="E4" s="350"/>
      <c r="F4" s="350"/>
      <c r="G4" s="350"/>
      <c r="H4" s="350"/>
      <c r="I4" s="350"/>
      <c r="J4" s="350"/>
      <c r="K4" s="90" t="s">
        <v>47</v>
      </c>
      <c r="M4" s="102"/>
      <c r="N4" s="323"/>
      <c r="O4" s="323"/>
      <c r="P4" s="323"/>
      <c r="Q4" s="323"/>
    </row>
    <row r="5" spans="1:19" x14ac:dyDescent="0.25">
      <c r="A5" s="95"/>
      <c r="B5" s="263" t="s">
        <v>3</v>
      </c>
      <c r="C5" s="109" t="s">
        <v>50</v>
      </c>
      <c r="D5" s="104"/>
      <c r="E5" s="104"/>
      <c r="F5" s="104"/>
      <c r="G5" s="104"/>
      <c r="H5" s="104"/>
      <c r="I5" s="104"/>
      <c r="J5" s="104"/>
      <c r="K5" s="105"/>
      <c r="M5" s="95"/>
    </row>
    <row r="6" spans="1:19" x14ac:dyDescent="0.25">
      <c r="A6" s="95"/>
      <c r="B6" s="106"/>
      <c r="C6" s="26" t="s">
        <v>51</v>
      </c>
      <c r="D6" s="301"/>
      <c r="E6" s="301"/>
      <c r="F6" s="301"/>
      <c r="G6" s="301"/>
      <c r="H6" s="301"/>
      <c r="I6" s="301"/>
      <c r="J6" s="301"/>
      <c r="K6" s="107">
        <f t="shared" ref="K6:K13" si="0">SUM(D6:J6)</f>
        <v>0</v>
      </c>
      <c r="M6" s="95"/>
      <c r="N6" s="325"/>
      <c r="O6" s="326"/>
      <c r="P6" s="326"/>
      <c r="Q6" s="18"/>
      <c r="R6" s="18"/>
      <c r="S6" s="18"/>
    </row>
    <row r="7" spans="1:19" x14ac:dyDescent="0.25">
      <c r="A7" s="95"/>
      <c r="B7" s="263" t="s">
        <v>7</v>
      </c>
      <c r="C7" s="266" t="s">
        <v>162</v>
      </c>
      <c r="D7" s="104"/>
      <c r="E7" s="104"/>
      <c r="F7" s="104"/>
      <c r="G7" s="104"/>
      <c r="H7" s="104"/>
      <c r="I7" s="104"/>
      <c r="J7" s="104"/>
      <c r="K7" s="105"/>
      <c r="M7" s="95"/>
    </row>
    <row r="8" spans="1:19" x14ac:dyDescent="0.25">
      <c r="A8" s="95"/>
      <c r="B8" s="106"/>
      <c r="C8" s="264" t="s">
        <v>163</v>
      </c>
      <c r="D8" s="301"/>
      <c r="E8" s="301"/>
      <c r="F8" s="301"/>
      <c r="G8" s="301"/>
      <c r="H8" s="301"/>
      <c r="I8" s="301"/>
      <c r="J8" s="301"/>
      <c r="K8" s="107">
        <f t="shared" si="0"/>
        <v>0</v>
      </c>
      <c r="M8" s="95"/>
    </row>
    <row r="9" spans="1:19" x14ac:dyDescent="0.25">
      <c r="A9" s="95"/>
      <c r="B9" s="106"/>
      <c r="C9" s="264" t="s">
        <v>164</v>
      </c>
      <c r="D9" s="301"/>
      <c r="E9" s="301"/>
      <c r="F9" s="301"/>
      <c r="G9" s="301"/>
      <c r="H9" s="301"/>
      <c r="I9" s="301"/>
      <c r="J9" s="301"/>
      <c r="K9" s="107">
        <f t="shared" si="0"/>
        <v>0</v>
      </c>
      <c r="M9" s="95"/>
    </row>
    <row r="10" spans="1:19" x14ac:dyDescent="0.25">
      <c r="A10" s="95"/>
      <c r="B10" s="106"/>
      <c r="C10" s="264" t="s">
        <v>165</v>
      </c>
      <c r="D10" s="301"/>
      <c r="E10" s="301"/>
      <c r="F10" s="301"/>
      <c r="G10" s="301"/>
      <c r="H10" s="301"/>
      <c r="I10" s="301"/>
      <c r="J10" s="301"/>
      <c r="K10" s="107">
        <f t="shared" si="0"/>
        <v>0</v>
      </c>
      <c r="M10" s="95"/>
    </row>
    <row r="11" spans="1:19" x14ac:dyDescent="0.25">
      <c r="A11" s="95"/>
      <c r="B11" s="106"/>
      <c r="C11" s="264" t="s">
        <v>166</v>
      </c>
      <c r="D11" s="301"/>
      <c r="E11" s="301"/>
      <c r="F11" s="301"/>
      <c r="G11" s="301"/>
      <c r="H11" s="301"/>
      <c r="I11" s="301"/>
      <c r="J11" s="301"/>
      <c r="K11" s="107">
        <f t="shared" si="0"/>
        <v>0</v>
      </c>
      <c r="M11" s="95"/>
    </row>
    <row r="12" spans="1:19" x14ac:dyDescent="0.25">
      <c r="A12" s="95"/>
      <c r="B12" s="106"/>
      <c r="C12" s="264" t="s">
        <v>172</v>
      </c>
      <c r="D12" s="301"/>
      <c r="E12" s="301"/>
      <c r="F12" s="301"/>
      <c r="G12" s="301"/>
      <c r="H12" s="301"/>
      <c r="I12" s="301"/>
      <c r="J12" s="301"/>
      <c r="K12" s="107">
        <f t="shared" si="0"/>
        <v>0</v>
      </c>
      <c r="M12" s="95"/>
    </row>
    <row r="13" spans="1:19" x14ac:dyDescent="0.25">
      <c r="A13" s="95"/>
      <c r="B13" s="106"/>
      <c r="C13" s="265" t="s">
        <v>52</v>
      </c>
      <c r="D13" s="19">
        <f t="shared" ref="D13:J13" si="1">SUM(D8:D12)</f>
        <v>0</v>
      </c>
      <c r="E13" s="19">
        <f t="shared" si="1"/>
        <v>0</v>
      </c>
      <c r="F13" s="19">
        <f t="shared" si="1"/>
        <v>0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07">
        <f t="shared" si="0"/>
        <v>0</v>
      </c>
      <c r="L13" s="18"/>
      <c r="M13" s="95">
        <f>SUM(K6:K12)</f>
        <v>0</v>
      </c>
      <c r="N13" s="18"/>
      <c r="O13" s="18"/>
      <c r="P13" s="18"/>
      <c r="Q13" s="18"/>
    </row>
    <row r="14" spans="1:19" ht="13" x14ac:dyDescent="0.3">
      <c r="A14" s="95"/>
      <c r="B14" s="263" t="s">
        <v>167</v>
      </c>
      <c r="C14" s="104" t="s">
        <v>48</v>
      </c>
      <c r="D14" s="104"/>
      <c r="E14" s="104"/>
      <c r="F14" s="104"/>
      <c r="G14" s="104"/>
      <c r="H14" s="104"/>
      <c r="I14" s="104"/>
      <c r="J14" s="104"/>
      <c r="K14" s="105"/>
      <c r="M14" s="95"/>
      <c r="N14" s="323"/>
      <c r="O14" s="323"/>
      <c r="P14" s="323"/>
      <c r="Q14" s="323"/>
      <c r="R14" s="18"/>
    </row>
    <row r="15" spans="1:19" x14ac:dyDescent="0.25">
      <c r="A15" s="95"/>
      <c r="B15" s="106" t="s">
        <v>17</v>
      </c>
      <c r="C15" s="26" t="s">
        <v>49</v>
      </c>
      <c r="D15" s="301"/>
      <c r="E15" s="301"/>
      <c r="F15" s="301"/>
      <c r="G15" s="301"/>
      <c r="H15" s="301"/>
      <c r="I15" s="301"/>
      <c r="J15" s="301"/>
      <c r="K15" s="107">
        <f>SUM(D15:J15)</f>
        <v>0</v>
      </c>
      <c r="M15" s="95"/>
    </row>
    <row r="16" spans="1:19" s="18" customFormat="1" x14ac:dyDescent="0.25">
      <c r="A16" s="95"/>
      <c r="B16" s="106" t="s">
        <v>17</v>
      </c>
      <c r="C16" s="26" t="s">
        <v>173</v>
      </c>
      <c r="D16" s="301"/>
      <c r="E16" s="301"/>
      <c r="F16" s="301"/>
      <c r="G16" s="301"/>
      <c r="H16" s="301"/>
      <c r="I16" s="301"/>
      <c r="J16" s="301"/>
      <c r="K16" s="107">
        <f>SUM(D16:J16)</f>
        <v>0</v>
      </c>
      <c r="L16" s="1"/>
      <c r="M16" s="95"/>
      <c r="N16" s="1"/>
      <c r="O16" s="1"/>
      <c r="P16" s="1"/>
      <c r="Q16" s="1"/>
    </row>
    <row r="17" spans="1:17" x14ac:dyDescent="0.25">
      <c r="A17" s="95"/>
      <c r="B17" s="106"/>
      <c r="C17" s="26" t="s">
        <v>174</v>
      </c>
      <c r="D17" s="301"/>
      <c r="E17" s="301"/>
      <c r="F17" s="301"/>
      <c r="G17" s="301"/>
      <c r="H17" s="301"/>
      <c r="I17" s="301"/>
      <c r="J17" s="301"/>
      <c r="K17" s="107">
        <f>SUM(D17:J17)</f>
        <v>0</v>
      </c>
      <c r="M17" s="95"/>
    </row>
    <row r="18" spans="1:17" x14ac:dyDescent="0.25">
      <c r="A18" s="95"/>
      <c r="B18" s="106"/>
      <c r="C18" s="30" t="s">
        <v>133</v>
      </c>
      <c r="D18" s="19">
        <f>SUM(D15:D17)</f>
        <v>0</v>
      </c>
      <c r="E18" s="19">
        <f t="shared" ref="E18:K18" si="2">SUM(E15:E17)</f>
        <v>0</v>
      </c>
      <c r="F18" s="19">
        <f t="shared" si="2"/>
        <v>0</v>
      </c>
      <c r="G18" s="19">
        <f t="shared" si="2"/>
        <v>0</v>
      </c>
      <c r="H18" s="19">
        <f t="shared" si="2"/>
        <v>0</v>
      </c>
      <c r="I18" s="19">
        <f t="shared" si="2"/>
        <v>0</v>
      </c>
      <c r="J18" s="19">
        <f t="shared" si="2"/>
        <v>0</v>
      </c>
      <c r="K18" s="108">
        <f t="shared" si="2"/>
        <v>0</v>
      </c>
      <c r="M18" s="95">
        <f>SUM(K15:K17)</f>
        <v>0</v>
      </c>
    </row>
    <row r="19" spans="1:17" x14ac:dyDescent="0.25">
      <c r="A19" s="95"/>
      <c r="B19" s="263" t="s">
        <v>55</v>
      </c>
      <c r="C19" s="109" t="s">
        <v>53</v>
      </c>
      <c r="D19" s="104"/>
      <c r="E19" s="104"/>
      <c r="F19" s="104"/>
      <c r="G19" s="104"/>
      <c r="H19" s="104"/>
      <c r="I19" s="104"/>
      <c r="J19" s="104"/>
      <c r="K19" s="105"/>
      <c r="M19" s="95"/>
    </row>
    <row r="20" spans="1:17" x14ac:dyDescent="0.25">
      <c r="A20" s="95"/>
      <c r="B20" s="106"/>
      <c r="C20" s="26" t="s">
        <v>54</v>
      </c>
      <c r="D20" s="301"/>
      <c r="E20" s="301"/>
      <c r="F20" s="301"/>
      <c r="G20" s="301"/>
      <c r="H20" s="301"/>
      <c r="I20" s="301"/>
      <c r="J20" s="301"/>
      <c r="K20" s="107">
        <f>SUM(D20:J20)</f>
        <v>0</v>
      </c>
      <c r="M20" s="95"/>
    </row>
    <row r="21" spans="1:17" x14ac:dyDescent="0.25">
      <c r="A21" s="95"/>
      <c r="B21" s="106"/>
      <c r="C21" s="264" t="s">
        <v>158</v>
      </c>
      <c r="D21" s="301"/>
      <c r="E21" s="301"/>
      <c r="F21" s="301"/>
      <c r="G21" s="301"/>
      <c r="H21" s="301"/>
      <c r="I21" s="301"/>
      <c r="J21" s="301"/>
      <c r="K21" s="107">
        <f t="shared" ref="K21:K25" si="3">SUM(D21:J21)</f>
        <v>0</v>
      </c>
      <c r="M21" s="95"/>
    </row>
    <row r="22" spans="1:17" x14ac:dyDescent="0.25">
      <c r="A22" s="95"/>
      <c r="B22" s="106"/>
      <c r="C22" s="26" t="s">
        <v>181</v>
      </c>
      <c r="D22" s="301"/>
      <c r="E22" s="301"/>
      <c r="F22" s="301"/>
      <c r="G22" s="301"/>
      <c r="H22" s="301"/>
      <c r="I22" s="301"/>
      <c r="J22" s="301"/>
      <c r="K22" s="107">
        <f t="shared" si="3"/>
        <v>0</v>
      </c>
      <c r="M22" s="95"/>
    </row>
    <row r="23" spans="1:17" x14ac:dyDescent="0.25">
      <c r="A23" s="95"/>
      <c r="B23" s="106"/>
      <c r="C23" s="26" t="s">
        <v>182</v>
      </c>
      <c r="D23" s="301"/>
      <c r="E23" s="301"/>
      <c r="F23" s="301"/>
      <c r="G23" s="301"/>
      <c r="H23" s="301"/>
      <c r="I23" s="301"/>
      <c r="J23" s="301"/>
      <c r="K23" s="107">
        <f t="shared" si="3"/>
        <v>0</v>
      </c>
      <c r="M23" s="95"/>
    </row>
    <row r="24" spans="1:17" x14ac:dyDescent="0.25">
      <c r="A24" s="95"/>
      <c r="B24" s="106"/>
      <c r="C24" s="26" t="s">
        <v>183</v>
      </c>
      <c r="D24" s="301"/>
      <c r="E24" s="301"/>
      <c r="F24" s="301"/>
      <c r="G24" s="301"/>
      <c r="H24" s="301"/>
      <c r="I24" s="301"/>
      <c r="J24" s="301"/>
      <c r="K24" s="107">
        <f t="shared" si="3"/>
        <v>0</v>
      </c>
      <c r="M24" s="95"/>
    </row>
    <row r="25" spans="1:17" x14ac:dyDescent="0.25">
      <c r="A25" s="95"/>
      <c r="B25" s="106"/>
      <c r="C25" s="265" t="s">
        <v>52</v>
      </c>
      <c r="D25" s="19">
        <f t="shared" ref="D25:J25" si="4">SUM(D20:D24)</f>
        <v>0</v>
      </c>
      <c r="E25" s="19">
        <f t="shared" si="4"/>
        <v>0</v>
      </c>
      <c r="F25" s="19">
        <f t="shared" si="4"/>
        <v>0</v>
      </c>
      <c r="G25" s="19">
        <f t="shared" si="4"/>
        <v>0</v>
      </c>
      <c r="H25" s="19">
        <f t="shared" si="4"/>
        <v>0</v>
      </c>
      <c r="I25" s="19">
        <f t="shared" si="4"/>
        <v>0</v>
      </c>
      <c r="J25" s="19">
        <f t="shared" si="4"/>
        <v>0</v>
      </c>
      <c r="K25" s="107">
        <f t="shared" si="3"/>
        <v>0</v>
      </c>
      <c r="L25" s="18"/>
      <c r="M25" s="95">
        <f>SUM(K20:K24)</f>
        <v>0</v>
      </c>
      <c r="N25" s="18"/>
      <c r="O25" s="18"/>
      <c r="P25" s="18"/>
      <c r="Q25" s="18"/>
    </row>
    <row r="26" spans="1:17" x14ac:dyDescent="0.25">
      <c r="A26" s="95"/>
      <c r="B26" s="263" t="s">
        <v>59</v>
      </c>
      <c r="C26" s="266" t="s">
        <v>56</v>
      </c>
      <c r="D26" s="104"/>
      <c r="E26" s="104"/>
      <c r="F26" s="104"/>
      <c r="G26" s="104"/>
      <c r="H26" s="104"/>
      <c r="I26" s="104"/>
      <c r="J26" s="104"/>
      <c r="K26" s="105"/>
      <c r="M26" s="95"/>
    </row>
    <row r="27" spans="1:17" x14ac:dyDescent="0.25">
      <c r="A27" s="95"/>
      <c r="B27" s="106"/>
      <c r="C27" s="26" t="s">
        <v>57</v>
      </c>
      <c r="D27" s="301"/>
      <c r="E27" s="301"/>
      <c r="F27" s="301"/>
      <c r="G27" s="301"/>
      <c r="H27" s="301"/>
      <c r="I27" s="301"/>
      <c r="J27" s="301"/>
      <c r="K27" s="107">
        <f>SUM(D27:J27)</f>
        <v>0</v>
      </c>
      <c r="M27" s="95"/>
    </row>
    <row r="28" spans="1:17" x14ac:dyDescent="0.25">
      <c r="A28" s="95"/>
      <c r="B28" s="106"/>
      <c r="C28" s="264" t="s">
        <v>159</v>
      </c>
      <c r="D28" s="301"/>
      <c r="E28" s="301"/>
      <c r="F28" s="301"/>
      <c r="G28" s="301"/>
      <c r="H28" s="301"/>
      <c r="I28" s="301"/>
      <c r="J28" s="301"/>
      <c r="K28" s="107">
        <f t="shared" ref="K28:K33" si="5">SUM(D28:J28)</f>
        <v>0</v>
      </c>
      <c r="M28" s="95"/>
    </row>
    <row r="29" spans="1:17" x14ac:dyDescent="0.25">
      <c r="A29" s="95"/>
      <c r="B29" s="106"/>
      <c r="C29" s="264" t="s">
        <v>160</v>
      </c>
      <c r="D29" s="301"/>
      <c r="E29" s="301"/>
      <c r="F29" s="301"/>
      <c r="G29" s="301"/>
      <c r="H29" s="301"/>
      <c r="I29" s="301"/>
      <c r="J29" s="301"/>
      <c r="K29" s="107">
        <f t="shared" si="5"/>
        <v>0</v>
      </c>
      <c r="M29" s="95"/>
    </row>
    <row r="30" spans="1:17" x14ac:dyDescent="0.25">
      <c r="A30" s="95"/>
      <c r="B30" s="106"/>
      <c r="C30" s="26" t="s">
        <v>58</v>
      </c>
      <c r="D30" s="301"/>
      <c r="E30" s="301"/>
      <c r="F30" s="301"/>
      <c r="G30" s="301"/>
      <c r="H30" s="301"/>
      <c r="I30" s="301"/>
      <c r="J30" s="301"/>
      <c r="K30" s="107">
        <f t="shared" si="5"/>
        <v>0</v>
      </c>
      <c r="M30" s="95"/>
    </row>
    <row r="31" spans="1:17" x14ac:dyDescent="0.25">
      <c r="A31" s="95"/>
      <c r="B31" s="106"/>
      <c r="C31" s="264" t="s">
        <v>161</v>
      </c>
      <c r="D31" s="301"/>
      <c r="E31" s="301"/>
      <c r="F31" s="301"/>
      <c r="G31" s="301"/>
      <c r="H31" s="301"/>
      <c r="I31" s="301"/>
      <c r="J31" s="301"/>
      <c r="K31" s="107">
        <f t="shared" si="5"/>
        <v>0</v>
      </c>
      <c r="M31" s="95"/>
    </row>
    <row r="32" spans="1:17" x14ac:dyDescent="0.25">
      <c r="A32" s="95"/>
      <c r="B32" s="106"/>
      <c r="C32" s="264" t="s">
        <v>184</v>
      </c>
      <c r="D32" s="301"/>
      <c r="E32" s="301"/>
      <c r="F32" s="301"/>
      <c r="G32" s="301"/>
      <c r="H32" s="301"/>
      <c r="I32" s="301"/>
      <c r="J32" s="301"/>
      <c r="K32" s="107">
        <f t="shared" si="5"/>
        <v>0</v>
      </c>
      <c r="M32" s="95"/>
    </row>
    <row r="33" spans="1:17" x14ac:dyDescent="0.25">
      <c r="A33" s="95"/>
      <c r="B33" s="106"/>
      <c r="C33" s="324" t="s">
        <v>176</v>
      </c>
      <c r="D33" s="267">
        <f t="shared" ref="D33:J33" si="6">SUM(D27:D32)</f>
        <v>0</v>
      </c>
      <c r="E33" s="267">
        <f t="shared" si="6"/>
        <v>0</v>
      </c>
      <c r="F33" s="267">
        <f t="shared" si="6"/>
        <v>0</v>
      </c>
      <c r="G33" s="267">
        <f t="shared" si="6"/>
        <v>0</v>
      </c>
      <c r="H33" s="267">
        <f t="shared" si="6"/>
        <v>0</v>
      </c>
      <c r="I33" s="267">
        <f t="shared" si="6"/>
        <v>0</v>
      </c>
      <c r="J33" s="267">
        <f t="shared" si="6"/>
        <v>0</v>
      </c>
      <c r="K33" s="268">
        <f t="shared" si="5"/>
        <v>0</v>
      </c>
      <c r="L33" s="18"/>
      <c r="M33" s="95">
        <f>SUM(K27:K32)</f>
        <v>0</v>
      </c>
      <c r="N33" s="18"/>
      <c r="O33" s="18"/>
      <c r="P33" s="18"/>
      <c r="Q33" s="18"/>
    </row>
    <row r="34" spans="1:17" x14ac:dyDescent="0.25">
      <c r="A34" s="95"/>
      <c r="B34" s="275" t="s">
        <v>168</v>
      </c>
      <c r="C34" s="269" t="s">
        <v>170</v>
      </c>
      <c r="D34" s="270">
        <f t="shared" ref="D34:K34" si="7">D13+D18+D25+D33</f>
        <v>0</v>
      </c>
      <c r="E34" s="270">
        <f t="shared" si="7"/>
        <v>0</v>
      </c>
      <c r="F34" s="270">
        <f t="shared" si="7"/>
        <v>0</v>
      </c>
      <c r="G34" s="270">
        <f t="shared" si="7"/>
        <v>0</v>
      </c>
      <c r="H34" s="270">
        <f t="shared" si="7"/>
        <v>0</v>
      </c>
      <c r="I34" s="270">
        <f t="shared" si="7"/>
        <v>0</v>
      </c>
      <c r="J34" s="270">
        <f t="shared" si="7"/>
        <v>0</v>
      </c>
      <c r="K34" s="276">
        <f t="shared" si="7"/>
        <v>0</v>
      </c>
      <c r="L34" s="18"/>
      <c r="M34" s="95"/>
      <c r="N34" s="18"/>
      <c r="O34" s="18"/>
      <c r="P34" s="18"/>
      <c r="Q34" s="18"/>
    </row>
    <row r="35" spans="1:17" x14ac:dyDescent="0.25">
      <c r="A35" s="95"/>
      <c r="B35" s="327"/>
      <c r="C35" s="328"/>
      <c r="D35" s="322"/>
      <c r="E35" s="322"/>
      <c r="F35" s="322"/>
      <c r="G35" s="322"/>
      <c r="H35" s="322"/>
      <c r="I35" s="322"/>
      <c r="J35" s="322"/>
      <c r="K35" s="329"/>
      <c r="L35" s="18"/>
      <c r="M35" s="95"/>
      <c r="N35" s="18"/>
      <c r="O35" s="18"/>
      <c r="P35" s="18"/>
      <c r="Q35" s="18"/>
    </row>
    <row r="36" spans="1:17" x14ac:dyDescent="0.25">
      <c r="A36" s="95"/>
      <c r="B36" s="277" t="s">
        <v>169</v>
      </c>
      <c r="C36" s="273" t="s">
        <v>185</v>
      </c>
      <c r="D36" s="274"/>
      <c r="E36" s="274"/>
      <c r="F36" s="274"/>
      <c r="G36" s="274"/>
      <c r="H36" s="274"/>
      <c r="I36" s="274"/>
      <c r="J36" s="274"/>
      <c r="K36" s="278" t="s">
        <v>17</v>
      </c>
      <c r="M36" s="95"/>
    </row>
    <row r="37" spans="1:17" x14ac:dyDescent="0.25">
      <c r="A37" s="95"/>
      <c r="B37" s="106"/>
      <c r="C37" s="271" t="s">
        <v>186</v>
      </c>
      <c r="D37" s="302"/>
      <c r="E37" s="302"/>
      <c r="F37" s="302"/>
      <c r="G37" s="302"/>
      <c r="H37" s="302"/>
      <c r="I37" s="302"/>
      <c r="J37" s="302"/>
      <c r="K37" s="272">
        <f t="shared" ref="K37:K41" si="8">SUM(D37:J37)</f>
        <v>0</v>
      </c>
      <c r="M37" s="95"/>
    </row>
    <row r="38" spans="1:17" x14ac:dyDescent="0.25">
      <c r="A38" s="95"/>
      <c r="B38" s="106" t="s">
        <v>17</v>
      </c>
      <c r="C38" s="28" t="s">
        <v>60</v>
      </c>
      <c r="D38" s="301"/>
      <c r="E38" s="301"/>
      <c r="F38" s="301"/>
      <c r="G38" s="301"/>
      <c r="H38" s="301"/>
      <c r="I38" s="301"/>
      <c r="J38" s="301"/>
      <c r="K38" s="107">
        <f t="shared" si="8"/>
        <v>0</v>
      </c>
      <c r="M38" s="95"/>
    </row>
    <row r="39" spans="1:17" s="18" customFormat="1" x14ac:dyDescent="0.25">
      <c r="A39" s="95"/>
      <c r="B39" s="106"/>
      <c r="C39" s="26" t="s">
        <v>61</v>
      </c>
      <c r="D39" s="301"/>
      <c r="E39" s="301"/>
      <c r="F39" s="301"/>
      <c r="G39" s="301"/>
      <c r="H39" s="301"/>
      <c r="I39" s="301"/>
      <c r="J39" s="301"/>
      <c r="K39" s="107">
        <f t="shared" si="8"/>
        <v>0</v>
      </c>
      <c r="L39" s="1"/>
      <c r="M39" s="95"/>
      <c r="N39" s="1"/>
      <c r="O39" s="1"/>
      <c r="P39" s="1"/>
      <c r="Q39" s="1"/>
    </row>
    <row r="40" spans="1:17" ht="12" customHeight="1" x14ac:dyDescent="0.25">
      <c r="A40" s="95"/>
      <c r="B40" s="106" t="s">
        <v>17</v>
      </c>
      <c r="C40" s="26" t="s">
        <v>62</v>
      </c>
      <c r="D40" s="301"/>
      <c r="E40" s="301"/>
      <c r="F40" s="301"/>
      <c r="G40" s="301"/>
      <c r="H40" s="301"/>
      <c r="I40" s="301"/>
      <c r="J40" s="301"/>
      <c r="K40" s="107">
        <f t="shared" si="8"/>
        <v>0</v>
      </c>
      <c r="M40" s="95"/>
    </row>
    <row r="41" spans="1:17" s="14" customFormat="1" x14ac:dyDescent="0.25">
      <c r="A41" s="103"/>
      <c r="B41" s="106"/>
      <c r="C41" s="26" t="s">
        <v>177</v>
      </c>
      <c r="D41" s="4">
        <f t="shared" ref="D41:J41" si="9">SUM(D37:D40)</f>
        <v>0</v>
      </c>
      <c r="E41" s="4">
        <f t="shared" si="9"/>
        <v>0</v>
      </c>
      <c r="F41" s="4">
        <f t="shared" si="9"/>
        <v>0</v>
      </c>
      <c r="G41" s="4">
        <f t="shared" si="9"/>
        <v>0</v>
      </c>
      <c r="H41" s="4">
        <f t="shared" si="9"/>
        <v>0</v>
      </c>
      <c r="I41" s="4">
        <f t="shared" si="9"/>
        <v>0</v>
      </c>
      <c r="J41" s="4">
        <f t="shared" si="9"/>
        <v>0</v>
      </c>
      <c r="K41" s="107">
        <f t="shared" si="8"/>
        <v>0</v>
      </c>
      <c r="L41" s="1"/>
      <c r="M41" s="95">
        <f>SUM(K37:K40)</f>
        <v>0</v>
      </c>
      <c r="N41" s="1"/>
      <c r="O41" s="1"/>
      <c r="P41" s="1"/>
      <c r="Q41" s="1"/>
    </row>
    <row r="42" spans="1:17" s="14" customFormat="1" x14ac:dyDescent="0.25">
      <c r="A42" s="103"/>
      <c r="B42" s="110"/>
      <c r="C42" s="92" t="s">
        <v>180</v>
      </c>
      <c r="D42" s="91">
        <f t="shared" ref="D42:J42" si="10">D6+D34+D41</f>
        <v>0</v>
      </c>
      <c r="E42" s="91">
        <f t="shared" si="10"/>
        <v>0</v>
      </c>
      <c r="F42" s="91">
        <f t="shared" si="10"/>
        <v>0</v>
      </c>
      <c r="G42" s="91">
        <f t="shared" si="10"/>
        <v>0</v>
      </c>
      <c r="H42" s="91">
        <f t="shared" si="10"/>
        <v>0</v>
      </c>
      <c r="I42" s="91">
        <f t="shared" si="10"/>
        <v>0</v>
      </c>
      <c r="J42" s="91">
        <f t="shared" si="10"/>
        <v>0</v>
      </c>
      <c r="K42" s="111">
        <f>SUM(D42:J42)</f>
        <v>0</v>
      </c>
      <c r="L42" s="18"/>
      <c r="M42" s="95"/>
      <c r="N42" s="18"/>
      <c r="O42" s="18"/>
      <c r="P42" s="18"/>
      <c r="Q42" s="18"/>
    </row>
    <row r="43" spans="1:17" s="14" customFormat="1" ht="15.75" customHeight="1" x14ac:dyDescent="0.25">
      <c r="B43" s="106"/>
      <c r="C43" s="112" t="s">
        <v>188</v>
      </c>
      <c r="D43" s="103"/>
      <c r="E43" s="103"/>
      <c r="F43" s="103"/>
      <c r="G43" s="103"/>
      <c r="H43" s="103"/>
      <c r="I43" s="103"/>
      <c r="J43" s="103"/>
      <c r="K43" s="113"/>
      <c r="L43" s="1"/>
      <c r="M43" s="95"/>
      <c r="N43" s="1"/>
      <c r="O43" s="1"/>
      <c r="P43" s="1"/>
      <c r="Q43" s="1"/>
    </row>
    <row r="44" spans="1:17" x14ac:dyDescent="0.25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4"/>
      <c r="O44" s="14"/>
      <c r="P44" s="14"/>
      <c r="Q44" s="14"/>
    </row>
    <row r="45" spans="1:17" x14ac:dyDescent="0.25">
      <c r="B45" s="14"/>
      <c r="C45" s="321"/>
      <c r="D45" s="322"/>
      <c r="E45" s="322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</sheetData>
  <mergeCells count="8">
    <mergeCell ref="B2:K2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3"/>
  <sheetViews>
    <sheetView topLeftCell="B1" zoomScaleNormal="100" workbookViewId="0">
      <selection activeCell="B2" sqref="B2:J2"/>
    </sheetView>
  </sheetViews>
  <sheetFormatPr defaultRowHeight="12.5" x14ac:dyDescent="0.25"/>
  <cols>
    <col min="1" max="1" width="6.26953125" customWidth="1"/>
    <col min="2" max="2" width="2.26953125" customWidth="1"/>
    <col min="3" max="3" width="31.1796875" customWidth="1"/>
    <col min="4" max="4" width="8.1796875" customWidth="1"/>
    <col min="5" max="5" width="2.54296875" customWidth="1"/>
    <col min="6" max="6" width="8.7265625" customWidth="1"/>
    <col min="7" max="7" width="8.453125" customWidth="1"/>
    <col min="8" max="8" width="8" customWidth="1"/>
    <col min="9" max="9" width="1.81640625" customWidth="1"/>
    <col min="10" max="10" width="12.453125" customWidth="1"/>
    <col min="11" max="11" width="10.54296875" customWidth="1"/>
    <col min="12" max="12" width="15" customWidth="1"/>
  </cols>
  <sheetData>
    <row r="1" spans="1:18" ht="13" thickBot="1" x14ac:dyDescent="0.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8" s="93" customFormat="1" ht="18.5" thickBot="1" x14ac:dyDescent="0.45">
      <c r="A2" s="97"/>
      <c r="B2" s="356" t="s">
        <v>190</v>
      </c>
      <c r="C2" s="357"/>
      <c r="D2" s="357"/>
      <c r="E2" s="357"/>
      <c r="F2" s="357"/>
      <c r="G2" s="357"/>
      <c r="H2" s="357"/>
      <c r="I2" s="357"/>
      <c r="J2" s="358"/>
      <c r="K2" s="114"/>
      <c r="L2" s="97"/>
    </row>
    <row r="3" spans="1:18" ht="18.75" customHeight="1" thickBot="1" x14ac:dyDescent="0.4">
      <c r="A3" s="96"/>
      <c r="B3" s="359" t="s">
        <v>63</v>
      </c>
      <c r="C3" s="360"/>
      <c r="D3" s="360"/>
      <c r="E3" s="360"/>
      <c r="F3" s="360"/>
      <c r="G3" s="360"/>
      <c r="H3" s="360"/>
      <c r="I3" s="360"/>
      <c r="J3" s="361"/>
      <c r="K3" s="224" t="s">
        <v>64</v>
      </c>
      <c r="L3" s="96"/>
    </row>
    <row r="4" spans="1:18" ht="16" thickBot="1" x14ac:dyDescent="0.4">
      <c r="A4" s="96"/>
      <c r="B4" s="225">
        <v>1</v>
      </c>
      <c r="C4" s="226" t="s">
        <v>195</v>
      </c>
      <c r="D4" s="227"/>
      <c r="E4" s="227"/>
      <c r="F4" s="227"/>
      <c r="G4" s="227"/>
      <c r="H4" s="227"/>
      <c r="I4" s="227"/>
      <c r="J4" s="227"/>
      <c r="K4" s="228"/>
      <c r="L4" s="96"/>
    </row>
    <row r="5" spans="1:18" ht="15.5" x14ac:dyDescent="0.35">
      <c r="A5" s="96"/>
      <c r="B5" s="194"/>
      <c r="C5" s="229" t="s">
        <v>193</v>
      </c>
      <c r="D5" s="289"/>
      <c r="E5" s="230" t="s">
        <v>66</v>
      </c>
      <c r="F5" s="289"/>
      <c r="G5" s="230" t="s">
        <v>67</v>
      </c>
      <c r="H5" s="289"/>
      <c r="I5" s="230" t="s">
        <v>68</v>
      </c>
      <c r="J5" s="231">
        <f t="shared" ref="J5:J12" si="0">D5*F5*H5</f>
        <v>0</v>
      </c>
      <c r="K5" s="228"/>
      <c r="L5" s="96"/>
      <c r="M5" s="330"/>
      <c r="N5" s="331"/>
      <c r="O5" s="331"/>
    </row>
    <row r="6" spans="1:18" ht="15.5" x14ac:dyDescent="0.35">
      <c r="A6" s="96"/>
      <c r="B6" s="194"/>
      <c r="C6" s="178" t="s">
        <v>192</v>
      </c>
      <c r="D6" s="290"/>
      <c r="E6" s="232" t="s">
        <v>66</v>
      </c>
      <c r="F6" s="290"/>
      <c r="G6" s="232" t="s">
        <v>67</v>
      </c>
      <c r="H6" s="290"/>
      <c r="I6" s="232" t="s">
        <v>68</v>
      </c>
      <c r="J6" s="231">
        <f t="shared" si="0"/>
        <v>0</v>
      </c>
      <c r="K6" s="228"/>
      <c r="L6" s="96"/>
    </row>
    <row r="7" spans="1:18" ht="15.5" x14ac:dyDescent="0.35">
      <c r="A7" s="96"/>
      <c r="B7" s="194"/>
      <c r="C7" s="178" t="s">
        <v>194</v>
      </c>
      <c r="D7" s="290"/>
      <c r="E7" s="232" t="s">
        <v>66</v>
      </c>
      <c r="F7" s="290"/>
      <c r="G7" s="232" t="s">
        <v>67</v>
      </c>
      <c r="H7" s="290"/>
      <c r="I7" s="232" t="s">
        <v>68</v>
      </c>
      <c r="J7" s="231">
        <f t="shared" si="0"/>
        <v>0</v>
      </c>
      <c r="K7" s="228"/>
      <c r="L7" s="96"/>
      <c r="M7" s="353"/>
      <c r="N7" s="354"/>
      <c r="O7" s="354"/>
      <c r="P7" s="354"/>
      <c r="Q7" s="354"/>
      <c r="R7" s="354"/>
    </row>
    <row r="8" spans="1:18" ht="15.5" x14ac:dyDescent="0.35">
      <c r="A8" s="96"/>
      <c r="B8" s="194"/>
      <c r="C8" s="178" t="s">
        <v>196</v>
      </c>
      <c r="D8" s="290"/>
      <c r="E8" s="232" t="s">
        <v>66</v>
      </c>
      <c r="F8" s="290"/>
      <c r="G8" s="232" t="s">
        <v>67</v>
      </c>
      <c r="H8" s="290"/>
      <c r="I8" s="232" t="s">
        <v>68</v>
      </c>
      <c r="J8" s="231">
        <f t="shared" si="0"/>
        <v>0</v>
      </c>
      <c r="K8" s="228"/>
      <c r="L8" s="96"/>
    </row>
    <row r="9" spans="1:18" ht="15.5" x14ac:dyDescent="0.35">
      <c r="A9" s="96"/>
      <c r="B9" s="194"/>
      <c r="C9" s="178" t="s">
        <v>197</v>
      </c>
      <c r="D9" s="290"/>
      <c r="E9" s="232" t="s">
        <v>66</v>
      </c>
      <c r="F9" s="290"/>
      <c r="G9" s="232" t="s">
        <v>67</v>
      </c>
      <c r="H9" s="290"/>
      <c r="I9" s="232" t="s">
        <v>68</v>
      </c>
      <c r="J9" s="231">
        <f t="shared" si="0"/>
        <v>0</v>
      </c>
      <c r="K9" s="228"/>
      <c r="L9" s="96"/>
    </row>
    <row r="10" spans="1:18" ht="15.5" x14ac:dyDescent="0.35">
      <c r="A10" s="96"/>
      <c r="B10" s="194"/>
      <c r="C10" s="178" t="s">
        <v>191</v>
      </c>
      <c r="D10" s="290"/>
      <c r="E10" s="232" t="s">
        <v>66</v>
      </c>
      <c r="F10" s="290"/>
      <c r="G10" s="232" t="s">
        <v>67</v>
      </c>
      <c r="H10" s="290"/>
      <c r="I10" s="232" t="s">
        <v>68</v>
      </c>
      <c r="J10" s="231">
        <f>D10*F10*H10</f>
        <v>0</v>
      </c>
      <c r="K10" s="228"/>
      <c r="L10" s="96"/>
    </row>
    <row r="11" spans="1:18" ht="15.5" x14ac:dyDescent="0.35">
      <c r="A11" s="96"/>
      <c r="B11" s="194"/>
      <c r="C11" s="178" t="s">
        <v>198</v>
      </c>
      <c r="D11" s="290"/>
      <c r="E11" s="232" t="s">
        <v>66</v>
      </c>
      <c r="F11" s="290"/>
      <c r="G11" s="232" t="s">
        <v>67</v>
      </c>
      <c r="H11" s="290"/>
      <c r="I11" s="232" t="s">
        <v>68</v>
      </c>
      <c r="J11" s="231">
        <f t="shared" si="0"/>
        <v>0</v>
      </c>
      <c r="K11" s="228"/>
      <c r="L11" s="96"/>
    </row>
    <row r="12" spans="1:18" ht="15.5" x14ac:dyDescent="0.35">
      <c r="A12" s="96"/>
      <c r="B12" s="194"/>
      <c r="C12" s="178" t="s">
        <v>199</v>
      </c>
      <c r="D12" s="290"/>
      <c r="E12" s="232" t="s">
        <v>66</v>
      </c>
      <c r="F12" s="290"/>
      <c r="G12" s="232" t="s">
        <v>67</v>
      </c>
      <c r="H12" s="290"/>
      <c r="I12" s="232" t="s">
        <v>68</v>
      </c>
      <c r="J12" s="231">
        <f t="shared" si="0"/>
        <v>0</v>
      </c>
      <c r="K12" s="228"/>
      <c r="L12" s="96"/>
    </row>
    <row r="13" spans="1:18" ht="15.5" x14ac:dyDescent="0.35">
      <c r="A13" s="96"/>
      <c r="B13" s="194"/>
      <c r="C13" s="233"/>
      <c r="D13" s="230" t="s">
        <v>200</v>
      </c>
      <c r="E13" s="230"/>
      <c r="F13" s="230"/>
      <c r="G13" s="230"/>
      <c r="H13" s="230"/>
      <c r="I13" s="230"/>
      <c r="J13" s="234">
        <f>ROUND(SUM(J5:J12),0)</f>
        <v>0</v>
      </c>
      <c r="K13" s="228"/>
      <c r="L13" s="96"/>
    </row>
    <row r="14" spans="1:18" ht="15.5" x14ac:dyDescent="0.35">
      <c r="A14" s="96"/>
      <c r="B14" s="194"/>
      <c r="C14" s="233"/>
      <c r="D14" s="232" t="s">
        <v>69</v>
      </c>
      <c r="E14" s="232"/>
      <c r="F14" s="232"/>
      <c r="G14" s="232"/>
      <c r="H14" s="235">
        <v>0.05</v>
      </c>
      <c r="I14" s="232"/>
      <c r="J14" s="234">
        <f>ROUND(J13*H14,0)</f>
        <v>0</v>
      </c>
      <c r="K14" s="228"/>
      <c r="L14" s="96"/>
    </row>
    <row r="15" spans="1:18" ht="16" thickBot="1" x14ac:dyDescent="0.4">
      <c r="A15" s="96"/>
      <c r="B15" s="194"/>
      <c r="C15" s="233"/>
      <c r="D15" s="232" t="s">
        <v>201</v>
      </c>
      <c r="E15" s="232"/>
      <c r="F15" s="232"/>
      <c r="G15" s="232"/>
      <c r="H15" s="232"/>
      <c r="I15" s="232"/>
      <c r="J15" s="234">
        <f>ROUND(J13-J14,0)</f>
        <v>0</v>
      </c>
      <c r="K15" s="236">
        <f>IF(J15&gt;0,J15/$J$39,0)</f>
        <v>0</v>
      </c>
      <c r="L15" s="96"/>
    </row>
    <row r="16" spans="1:18" ht="16" thickBot="1" x14ac:dyDescent="0.4">
      <c r="A16" s="96"/>
      <c r="B16" s="237">
        <v>2</v>
      </c>
      <c r="C16" s="238" t="s">
        <v>202</v>
      </c>
      <c r="D16" s="239"/>
      <c r="E16" s="239"/>
      <c r="F16" s="239"/>
      <c r="G16" s="239"/>
      <c r="H16" s="239"/>
      <c r="I16" s="239"/>
      <c r="J16" s="239"/>
      <c r="K16" s="240"/>
      <c r="L16" s="96"/>
    </row>
    <row r="17" spans="1:12" ht="15.5" x14ac:dyDescent="0.35">
      <c r="A17" s="96"/>
      <c r="B17" s="194"/>
      <c r="C17" s="229" t="s">
        <v>65</v>
      </c>
      <c r="D17" s="289"/>
      <c r="E17" s="230" t="s">
        <v>66</v>
      </c>
      <c r="F17" s="289"/>
      <c r="G17" s="230" t="s">
        <v>67</v>
      </c>
      <c r="H17" s="289"/>
      <c r="I17" s="230" t="s">
        <v>68</v>
      </c>
      <c r="J17" s="234">
        <f t="shared" ref="J17:J24" si="1">D17*F17*H17</f>
        <v>0</v>
      </c>
      <c r="K17" s="228"/>
      <c r="L17" s="96"/>
    </row>
    <row r="18" spans="1:12" ht="15.5" x14ac:dyDescent="0.35">
      <c r="A18" s="96"/>
      <c r="B18" s="194"/>
      <c r="C18" s="178" t="s">
        <v>192</v>
      </c>
      <c r="D18" s="290"/>
      <c r="E18" s="232" t="s">
        <v>66</v>
      </c>
      <c r="F18" s="290"/>
      <c r="G18" s="232" t="s">
        <v>67</v>
      </c>
      <c r="H18" s="290"/>
      <c r="I18" s="232" t="s">
        <v>68</v>
      </c>
      <c r="J18" s="234">
        <f t="shared" si="1"/>
        <v>0</v>
      </c>
      <c r="K18" s="228"/>
      <c r="L18" s="96"/>
    </row>
    <row r="19" spans="1:12" ht="15.5" x14ac:dyDescent="0.35">
      <c r="A19" s="96"/>
      <c r="B19" s="194"/>
      <c r="C19" s="178" t="s">
        <v>194</v>
      </c>
      <c r="D19" s="289"/>
      <c r="E19" s="232" t="s">
        <v>66</v>
      </c>
      <c r="F19" s="289"/>
      <c r="G19" s="232" t="s">
        <v>67</v>
      </c>
      <c r="H19" s="289"/>
      <c r="I19" s="232" t="s">
        <v>68</v>
      </c>
      <c r="J19" s="234">
        <f t="shared" si="1"/>
        <v>0</v>
      </c>
      <c r="K19" s="228"/>
      <c r="L19" s="96"/>
    </row>
    <row r="20" spans="1:12" ht="15.5" x14ac:dyDescent="0.35">
      <c r="A20" s="96"/>
      <c r="B20" s="194"/>
      <c r="C20" s="178" t="s">
        <v>196</v>
      </c>
      <c r="D20" s="289"/>
      <c r="E20" s="232" t="s">
        <v>66</v>
      </c>
      <c r="F20" s="289"/>
      <c r="G20" s="232" t="s">
        <v>67</v>
      </c>
      <c r="H20" s="289"/>
      <c r="I20" s="232" t="s">
        <v>68</v>
      </c>
      <c r="J20" s="234">
        <f t="shared" si="1"/>
        <v>0</v>
      </c>
      <c r="K20" s="228"/>
      <c r="L20" s="96"/>
    </row>
    <row r="21" spans="1:12" ht="15.5" x14ac:dyDescent="0.35">
      <c r="A21" s="96"/>
      <c r="B21" s="194"/>
      <c r="C21" s="178" t="s">
        <v>197</v>
      </c>
      <c r="D21" s="289"/>
      <c r="E21" s="232" t="s">
        <v>66</v>
      </c>
      <c r="F21" s="289"/>
      <c r="G21" s="232" t="s">
        <v>67</v>
      </c>
      <c r="H21" s="289"/>
      <c r="I21" s="232" t="s">
        <v>68</v>
      </c>
      <c r="J21" s="234">
        <f t="shared" si="1"/>
        <v>0</v>
      </c>
      <c r="K21" s="228"/>
      <c r="L21" s="96"/>
    </row>
    <row r="22" spans="1:12" ht="15.5" x14ac:dyDescent="0.35">
      <c r="A22" s="96"/>
      <c r="B22" s="194"/>
      <c r="C22" s="178" t="s">
        <v>191</v>
      </c>
      <c r="D22" s="289"/>
      <c r="E22" s="232" t="s">
        <v>66</v>
      </c>
      <c r="F22" s="289"/>
      <c r="G22" s="232" t="s">
        <v>67</v>
      </c>
      <c r="H22" s="289"/>
      <c r="I22" s="232" t="s">
        <v>68</v>
      </c>
      <c r="J22" s="234">
        <f>D22*F22*H22</f>
        <v>0</v>
      </c>
      <c r="K22" s="228"/>
      <c r="L22" s="96"/>
    </row>
    <row r="23" spans="1:12" ht="15.5" x14ac:dyDescent="0.35">
      <c r="A23" s="96"/>
      <c r="B23" s="194"/>
      <c r="C23" s="178" t="s">
        <v>198</v>
      </c>
      <c r="D23" s="289"/>
      <c r="E23" s="232" t="s">
        <v>66</v>
      </c>
      <c r="F23" s="289"/>
      <c r="G23" s="232" t="s">
        <v>67</v>
      </c>
      <c r="H23" s="289"/>
      <c r="I23" s="232" t="s">
        <v>68</v>
      </c>
      <c r="J23" s="234">
        <f>D23*F23*H23</f>
        <v>0</v>
      </c>
      <c r="K23" s="228"/>
      <c r="L23" s="96"/>
    </row>
    <row r="24" spans="1:12" ht="15.5" x14ac:dyDescent="0.35">
      <c r="A24" s="96"/>
      <c r="B24" s="194"/>
      <c r="C24" s="178" t="s">
        <v>199</v>
      </c>
      <c r="D24" s="289"/>
      <c r="E24" s="232" t="s">
        <v>66</v>
      </c>
      <c r="F24" s="289"/>
      <c r="G24" s="232" t="s">
        <v>67</v>
      </c>
      <c r="H24" s="289"/>
      <c r="I24" s="232" t="s">
        <v>68</v>
      </c>
      <c r="J24" s="234">
        <f t="shared" si="1"/>
        <v>0</v>
      </c>
      <c r="K24" s="228"/>
      <c r="L24" s="96"/>
    </row>
    <row r="25" spans="1:12" ht="15.5" x14ac:dyDescent="0.35">
      <c r="A25" s="96"/>
      <c r="B25" s="194"/>
      <c r="C25" s="233"/>
      <c r="D25" s="230" t="s">
        <v>203</v>
      </c>
      <c r="E25" s="230"/>
      <c r="F25" s="230"/>
      <c r="G25" s="230"/>
      <c r="H25" s="230"/>
      <c r="I25" s="230"/>
      <c r="J25" s="231">
        <f>ROUND(SUM(J17:J24),0)</f>
        <v>0</v>
      </c>
      <c r="K25" s="228"/>
      <c r="L25" s="96"/>
    </row>
    <row r="26" spans="1:12" ht="15.5" x14ac:dyDescent="0.35">
      <c r="A26" s="96"/>
      <c r="B26" s="194"/>
      <c r="C26" s="233"/>
      <c r="D26" s="232" t="s">
        <v>69</v>
      </c>
      <c r="E26" s="232"/>
      <c r="F26" s="232"/>
      <c r="G26" s="232"/>
      <c r="H26" s="235">
        <v>0.05</v>
      </c>
      <c r="I26" s="232"/>
      <c r="J26" s="234">
        <f>ROUND(J25*H26,0)</f>
        <v>0</v>
      </c>
      <c r="K26" s="228"/>
      <c r="L26" s="96"/>
    </row>
    <row r="27" spans="1:12" ht="16" thickBot="1" x14ac:dyDescent="0.4">
      <c r="A27" s="96"/>
      <c r="B27" s="194"/>
      <c r="C27" s="233"/>
      <c r="D27" s="232" t="s">
        <v>204</v>
      </c>
      <c r="E27" s="232"/>
      <c r="F27" s="232"/>
      <c r="G27" s="232"/>
      <c r="H27" s="232"/>
      <c r="I27" s="232"/>
      <c r="J27" s="234">
        <f>ROUND(J25-J26,0)</f>
        <v>0</v>
      </c>
      <c r="K27" s="236">
        <f>IF(J27&gt;0,J27/$J$39,0)</f>
        <v>0</v>
      </c>
      <c r="L27" s="96"/>
    </row>
    <row r="28" spans="1:12" ht="16" thickBot="1" x14ac:dyDescent="0.4">
      <c r="A28" s="96"/>
      <c r="B28" s="237">
        <v>3</v>
      </c>
      <c r="C28" s="238" t="s">
        <v>70</v>
      </c>
      <c r="D28" s="239"/>
      <c r="E28" s="239"/>
      <c r="F28" s="239"/>
      <c r="G28" s="239"/>
      <c r="H28" s="239"/>
      <c r="I28" s="239"/>
      <c r="J28" s="239"/>
      <c r="K28" s="240"/>
      <c r="L28" s="96"/>
    </row>
    <row r="29" spans="1:12" ht="15.5" x14ac:dyDescent="0.35">
      <c r="A29" s="96"/>
      <c r="B29" s="194"/>
      <c r="C29" s="229" t="s">
        <v>71</v>
      </c>
      <c r="D29" s="289"/>
      <c r="E29" s="230" t="s">
        <v>66</v>
      </c>
      <c r="F29" s="289"/>
      <c r="G29" s="230" t="s">
        <v>67</v>
      </c>
      <c r="H29" s="289"/>
      <c r="I29" s="230" t="s">
        <v>68</v>
      </c>
      <c r="J29" s="234">
        <f>D29*F29*H29</f>
        <v>0</v>
      </c>
      <c r="K29" s="228"/>
      <c r="L29" s="96"/>
    </row>
    <row r="30" spans="1:12" ht="15.5" x14ac:dyDescent="0.35">
      <c r="A30" s="96"/>
      <c r="B30" s="194"/>
      <c r="C30" s="233"/>
      <c r="D30" s="289"/>
      <c r="E30" s="230" t="s">
        <v>66</v>
      </c>
      <c r="F30" s="289"/>
      <c r="G30" s="230" t="s">
        <v>67</v>
      </c>
      <c r="H30" s="289"/>
      <c r="I30" s="230" t="s">
        <v>68</v>
      </c>
      <c r="J30" s="234">
        <f>D30*F30*H30</f>
        <v>0</v>
      </c>
      <c r="K30" s="228"/>
      <c r="L30" s="96"/>
    </row>
    <row r="31" spans="1:12" ht="15.5" x14ac:dyDescent="0.35">
      <c r="A31" s="96"/>
      <c r="B31" s="194"/>
      <c r="C31" s="233"/>
      <c r="D31" s="289"/>
      <c r="E31" s="230" t="s">
        <v>66</v>
      </c>
      <c r="F31" s="289"/>
      <c r="G31" s="230" t="s">
        <v>67</v>
      </c>
      <c r="H31" s="289"/>
      <c r="I31" s="230"/>
      <c r="J31" s="234">
        <f>D31*F31*H31</f>
        <v>0</v>
      </c>
      <c r="K31" s="228"/>
      <c r="L31" s="96"/>
    </row>
    <row r="32" spans="1:12" ht="15.5" x14ac:dyDescent="0.35">
      <c r="A32" s="96"/>
      <c r="B32" s="194"/>
      <c r="C32" s="233"/>
      <c r="D32" s="232" t="s">
        <v>72</v>
      </c>
      <c r="E32" s="232"/>
      <c r="F32" s="232"/>
      <c r="G32" s="232"/>
      <c r="H32" s="241">
        <v>0.05</v>
      </c>
      <c r="I32" s="232"/>
      <c r="J32" s="234">
        <f>ROUND((J29+J30+J31)*H32,0)</f>
        <v>0</v>
      </c>
      <c r="K32" s="228"/>
      <c r="L32" s="96"/>
    </row>
    <row r="33" spans="1:12" ht="16" thickBot="1" x14ac:dyDescent="0.4">
      <c r="A33" s="96"/>
      <c r="B33" s="194"/>
      <c r="C33" s="233"/>
      <c r="D33" s="232" t="s">
        <v>73</v>
      </c>
      <c r="E33" s="232"/>
      <c r="F33" s="232"/>
      <c r="G33" s="232"/>
      <c r="H33" s="232"/>
      <c r="I33" s="232"/>
      <c r="J33" s="234">
        <f>ROUND(J29-J32,0)</f>
        <v>0</v>
      </c>
      <c r="K33" s="236">
        <f>IF(J33&gt;0,J33/$J$39,0)</f>
        <v>0</v>
      </c>
      <c r="L33" s="96"/>
    </row>
    <row r="34" spans="1:12" ht="16" thickBot="1" x14ac:dyDescent="0.4">
      <c r="A34" s="96"/>
      <c r="B34" s="237">
        <v>4</v>
      </c>
      <c r="C34" s="238" t="s">
        <v>205</v>
      </c>
      <c r="D34" s="239"/>
      <c r="E34" s="239"/>
      <c r="F34" s="239"/>
      <c r="G34" s="239"/>
      <c r="H34" s="239"/>
      <c r="I34" s="239"/>
      <c r="J34" s="239"/>
      <c r="K34" s="240"/>
      <c r="L34" s="96"/>
    </row>
    <row r="35" spans="1:12" ht="15.5" x14ac:dyDescent="0.35">
      <c r="A35" s="96"/>
      <c r="B35" s="194"/>
      <c r="C35" s="289"/>
      <c r="D35" s="289"/>
      <c r="E35" s="229" t="s">
        <v>66</v>
      </c>
      <c r="F35" s="289"/>
      <c r="G35" s="229" t="s">
        <v>67</v>
      </c>
      <c r="H35" s="289"/>
      <c r="I35" s="229"/>
      <c r="J35" s="242">
        <f>D35*F35*H35</f>
        <v>0</v>
      </c>
      <c r="K35" s="228"/>
      <c r="L35" s="96"/>
    </row>
    <row r="36" spans="1:12" ht="15.5" x14ac:dyDescent="0.35">
      <c r="A36" s="96"/>
      <c r="B36" s="194"/>
      <c r="C36" s="290"/>
      <c r="D36" s="290"/>
      <c r="E36" s="229" t="s">
        <v>66</v>
      </c>
      <c r="F36" s="290"/>
      <c r="G36" s="178" t="s">
        <v>67</v>
      </c>
      <c r="H36" s="290"/>
      <c r="I36" s="178"/>
      <c r="J36" s="242">
        <f t="shared" ref="J36:J37" si="2">D36*F36*H36</f>
        <v>0</v>
      </c>
      <c r="K36" s="228"/>
      <c r="L36" s="96"/>
    </row>
    <row r="37" spans="1:12" ht="15.5" x14ac:dyDescent="0.35">
      <c r="A37" s="96"/>
      <c r="B37" s="194"/>
      <c r="C37" s="290"/>
      <c r="D37" s="290"/>
      <c r="E37" s="229" t="s">
        <v>66</v>
      </c>
      <c r="F37" s="290"/>
      <c r="G37" s="178" t="s">
        <v>67</v>
      </c>
      <c r="H37" s="290"/>
      <c r="I37" s="178"/>
      <c r="J37" s="242">
        <f t="shared" si="2"/>
        <v>0</v>
      </c>
      <c r="K37" s="228"/>
      <c r="L37" s="96"/>
    </row>
    <row r="38" spans="1:12" ht="16" thickBot="1" x14ac:dyDescent="0.4">
      <c r="A38" s="96"/>
      <c r="B38" s="194"/>
      <c r="C38" s="243" t="s">
        <v>206</v>
      </c>
      <c r="D38" s="244"/>
      <c r="E38" s="244"/>
      <c r="F38" s="244"/>
      <c r="G38" s="244"/>
      <c r="H38" s="244"/>
      <c r="I38" s="244"/>
      <c r="J38" s="245">
        <f>ROUND(SUM(J35:J37),0)</f>
        <v>0</v>
      </c>
      <c r="K38" s="236">
        <f>IF(J38&gt;0,J38/$J$39,0)</f>
        <v>0</v>
      </c>
      <c r="L38" s="96"/>
    </row>
    <row r="39" spans="1:12" ht="16" thickBot="1" x14ac:dyDescent="0.4">
      <c r="A39" s="96"/>
      <c r="B39" s="246" t="s">
        <v>74</v>
      </c>
      <c r="C39" s="239"/>
      <c r="D39" s="239"/>
      <c r="E39" s="239"/>
      <c r="F39" s="239"/>
      <c r="G39" s="239"/>
      <c r="H39" s="239"/>
      <c r="I39" s="239"/>
      <c r="J39" s="247">
        <f>ROUND(J15+J27+J33+J38,0)</f>
        <v>0</v>
      </c>
      <c r="K39" s="248">
        <f>IF(J39&gt;0,J39/$J$39,0)</f>
        <v>0</v>
      </c>
      <c r="L39" s="96"/>
    </row>
    <row r="40" spans="1:12" ht="13.5" customHeight="1" thickBot="1" x14ac:dyDescent="0.4">
      <c r="A40" s="96"/>
      <c r="B40" s="194"/>
      <c r="C40" s="249"/>
      <c r="D40" s="249"/>
      <c r="E40" s="249"/>
      <c r="F40" s="249"/>
      <c r="G40" s="249"/>
      <c r="H40" s="249"/>
      <c r="I40" s="249"/>
      <c r="J40" s="249"/>
      <c r="K40" s="250"/>
      <c r="L40" s="355" t="s">
        <v>91</v>
      </c>
    </row>
    <row r="41" spans="1:12" ht="16" thickBot="1" x14ac:dyDescent="0.4">
      <c r="A41" s="96"/>
      <c r="B41" s="359" t="s">
        <v>75</v>
      </c>
      <c r="C41" s="360"/>
      <c r="D41" s="360"/>
      <c r="E41" s="360"/>
      <c r="F41" s="360"/>
      <c r="G41" s="360"/>
      <c r="H41" s="360"/>
      <c r="I41" s="360"/>
      <c r="J41" s="360"/>
      <c r="K41" s="240"/>
      <c r="L41" s="355"/>
    </row>
    <row r="42" spans="1:12" ht="15.5" x14ac:dyDescent="0.35">
      <c r="A42" s="96"/>
      <c r="B42" s="251">
        <v>1</v>
      </c>
      <c r="C42" s="252" t="s">
        <v>136</v>
      </c>
      <c r="D42" s="253"/>
      <c r="E42" s="253"/>
      <c r="F42" s="253"/>
      <c r="G42" s="253"/>
      <c r="H42" s="253"/>
      <c r="I42" s="254"/>
      <c r="J42" s="291"/>
      <c r="K42" s="228"/>
      <c r="L42" s="98">
        <f>'Exhibit B-6'!D16</f>
        <v>0</v>
      </c>
    </row>
    <row r="43" spans="1:12" ht="15.5" x14ac:dyDescent="0.35">
      <c r="A43" s="96"/>
      <c r="B43" s="255">
        <v>2</v>
      </c>
      <c r="C43" s="256" t="s">
        <v>207</v>
      </c>
      <c r="D43" s="257"/>
      <c r="E43" s="257"/>
      <c r="F43" s="257"/>
      <c r="G43" s="257"/>
      <c r="H43" s="257"/>
      <c r="I43" s="258"/>
      <c r="J43" s="292"/>
      <c r="K43" s="228"/>
      <c r="L43" s="98">
        <f>'Exhibit B-6'!D17</f>
        <v>0</v>
      </c>
    </row>
    <row r="44" spans="1:12" ht="15.5" x14ac:dyDescent="0.35">
      <c r="A44" s="96"/>
      <c r="B44" s="255">
        <v>3</v>
      </c>
      <c r="C44" s="256" t="s">
        <v>139</v>
      </c>
      <c r="D44" s="257"/>
      <c r="E44" s="257"/>
      <c r="F44" s="257"/>
      <c r="G44" s="257"/>
      <c r="H44" s="257"/>
      <c r="I44" s="258"/>
      <c r="J44" s="292"/>
      <c r="K44" s="228"/>
      <c r="L44" s="98">
        <f>'Exhibit B-6'!D18</f>
        <v>0</v>
      </c>
    </row>
    <row r="45" spans="1:12" ht="15.5" x14ac:dyDescent="0.35">
      <c r="A45" s="96"/>
      <c r="B45" s="255">
        <v>4</v>
      </c>
      <c r="C45" s="256" t="s">
        <v>145</v>
      </c>
      <c r="D45" s="257"/>
      <c r="E45" s="257"/>
      <c r="F45" s="257"/>
      <c r="G45" s="257"/>
      <c r="H45" s="257"/>
      <c r="I45" s="258"/>
      <c r="J45" s="292"/>
      <c r="K45" s="228"/>
      <c r="L45" s="98">
        <f>'Exhibit B-6'!D20</f>
        <v>0</v>
      </c>
    </row>
    <row r="46" spans="1:12" ht="15.5" x14ac:dyDescent="0.35">
      <c r="A46" s="96"/>
      <c r="B46" s="255">
        <v>5</v>
      </c>
      <c r="C46" s="256" t="s">
        <v>208</v>
      </c>
      <c r="D46" s="257"/>
      <c r="E46" s="257"/>
      <c r="F46" s="257"/>
      <c r="G46" s="257"/>
      <c r="H46" s="257"/>
      <c r="I46" s="258"/>
      <c r="J46" s="292"/>
      <c r="K46" s="240"/>
      <c r="L46" s="98">
        <f>'Exhibit B-6'!D29</f>
        <v>0</v>
      </c>
    </row>
    <row r="47" spans="1:12" ht="15.5" x14ac:dyDescent="0.35">
      <c r="A47" s="96"/>
      <c r="B47" s="255">
        <v>6</v>
      </c>
      <c r="C47" s="256" t="s">
        <v>76</v>
      </c>
      <c r="D47" s="257"/>
      <c r="E47" s="257"/>
      <c r="F47" s="257"/>
      <c r="G47" s="257"/>
      <c r="H47" s="257"/>
      <c r="I47" s="258"/>
      <c r="J47" s="292"/>
      <c r="K47" s="228"/>
      <c r="L47" s="98">
        <f>'Exhibit B-6'!D32</f>
        <v>0</v>
      </c>
    </row>
    <row r="48" spans="1:12" ht="15.5" x14ac:dyDescent="0.35">
      <c r="A48" s="96"/>
      <c r="B48" s="286" t="s">
        <v>88</v>
      </c>
      <c r="C48" s="283"/>
      <c r="D48" s="283"/>
      <c r="E48" s="283"/>
      <c r="F48" s="283"/>
      <c r="G48" s="283"/>
      <c r="H48" s="283"/>
      <c r="I48" s="283"/>
      <c r="J48" s="284">
        <f>SUM(J42:J47)</f>
        <v>0</v>
      </c>
      <c r="K48" s="280">
        <f>IF(J48&gt;0,J48/$J$48,0)</f>
        <v>0</v>
      </c>
      <c r="L48" s="98"/>
    </row>
    <row r="49" spans="1:12" ht="15.5" x14ac:dyDescent="0.35">
      <c r="A49" s="96"/>
      <c r="B49" s="282"/>
      <c r="C49" s="249"/>
      <c r="D49" s="249"/>
      <c r="E49" s="249"/>
      <c r="F49" s="249"/>
      <c r="G49" s="249"/>
      <c r="H49" s="249"/>
      <c r="I49" s="249"/>
      <c r="J49" s="281"/>
      <c r="K49" s="279"/>
      <c r="L49" s="98"/>
    </row>
    <row r="50" spans="1:12" ht="15.5" x14ac:dyDescent="0.35">
      <c r="A50" s="96"/>
      <c r="B50" s="351" t="s">
        <v>209</v>
      </c>
      <c r="C50" s="352"/>
      <c r="D50" s="352"/>
      <c r="E50" s="352"/>
      <c r="F50" s="352"/>
      <c r="G50" s="352"/>
      <c r="H50" s="352"/>
      <c r="I50" s="352"/>
      <c r="J50" s="285">
        <f>(ROUND(J39-J48,0))</f>
        <v>0</v>
      </c>
      <c r="K50" s="250"/>
      <c r="L50" s="96"/>
    </row>
    <row r="51" spans="1:12" ht="16" thickBot="1" x14ac:dyDescent="0.4">
      <c r="A51" s="96"/>
      <c r="B51" s="259"/>
      <c r="C51" s="260"/>
      <c r="D51" s="260"/>
      <c r="E51" s="260"/>
      <c r="F51" s="260"/>
      <c r="G51" s="260"/>
      <c r="H51" s="260"/>
      <c r="I51" s="260"/>
      <c r="J51" s="260"/>
      <c r="K51" s="261"/>
      <c r="L51" s="96"/>
    </row>
    <row r="52" spans="1:12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</row>
    <row r="53" spans="1:12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</row>
  </sheetData>
  <sheetProtection formatCells="0" formatColumns="0" formatRows="0" insertColumns="0" insertRows="0" deleteColumns="0" deleteRows="0"/>
  <mergeCells count="6">
    <mergeCell ref="B50:I50"/>
    <mergeCell ref="M7:R7"/>
    <mergeCell ref="L40:L41"/>
    <mergeCell ref="B2:J2"/>
    <mergeCell ref="B3:J3"/>
    <mergeCell ref="B41:J41"/>
  </mergeCells>
  <phoneticPr fontId="0" type="noConversion"/>
  <printOptions horizontalCentered="1"/>
  <pageMargins left="0.7" right="0.7" top="0.5" bottom="0.5" header="0.3" footer="0.3"/>
  <pageSetup scale="92" orientation="portrait" r:id="rId1"/>
  <headerFooter alignWithMargins="0"/>
  <ignoredErrors>
    <ignoredError sqref="J35:J3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DF55E-7768-45B9-9A51-B6A6D213B231}">
  <dimension ref="A1:N42"/>
  <sheetViews>
    <sheetView workbookViewId="0">
      <selection activeCell="J13" sqref="J13"/>
    </sheetView>
  </sheetViews>
  <sheetFormatPr defaultColWidth="9.1796875" defaultRowHeight="12.5" x14ac:dyDescent="0.25"/>
  <cols>
    <col min="1" max="1" width="34.81640625" style="158" customWidth="1"/>
    <col min="2" max="2" width="12.81640625" style="158" customWidth="1"/>
    <col min="3" max="3" width="10.26953125" style="158" customWidth="1"/>
    <col min="4" max="4" width="10.1796875" style="158" customWidth="1"/>
    <col min="5" max="5" width="11.26953125" style="158" customWidth="1"/>
    <col min="6" max="6" width="12.54296875" style="158" customWidth="1"/>
    <col min="7" max="16384" width="9.1796875" style="158"/>
  </cols>
  <sheetData>
    <row r="1" spans="1:14" ht="9.75" customHeight="1" x14ac:dyDescent="0.25">
      <c r="A1" s="159"/>
      <c r="B1" s="160"/>
      <c r="C1" s="160"/>
      <c r="D1" s="160"/>
      <c r="E1" s="160"/>
      <c r="F1" s="161"/>
    </row>
    <row r="2" spans="1:14" ht="18" x14ac:dyDescent="0.4">
      <c r="A2" s="162" t="s">
        <v>75</v>
      </c>
      <c r="B2" s="163"/>
      <c r="C2" s="163"/>
      <c r="D2" s="163"/>
      <c r="E2" s="163"/>
      <c r="F2" s="164"/>
    </row>
    <row r="3" spans="1:14" ht="5.25" customHeight="1" x14ac:dyDescent="0.25">
      <c r="A3" s="159"/>
      <c r="B3" s="160"/>
      <c r="C3" s="160"/>
      <c r="D3" s="160"/>
      <c r="E3" s="160"/>
      <c r="F3" s="161"/>
    </row>
    <row r="4" spans="1:14" ht="15.5" x14ac:dyDescent="0.35">
      <c r="A4" s="165" t="s">
        <v>144</v>
      </c>
      <c r="B4" s="166"/>
      <c r="C4" s="166"/>
      <c r="D4" s="166"/>
      <c r="E4" s="166"/>
      <c r="F4" s="167"/>
      <c r="I4" s="362" t="s">
        <v>171</v>
      </c>
      <c r="J4" s="362"/>
      <c r="K4" s="362"/>
      <c r="L4" s="362"/>
      <c r="M4" s="362"/>
      <c r="N4" s="362"/>
    </row>
    <row r="5" spans="1:14" x14ac:dyDescent="0.25">
      <c r="A5" s="168"/>
      <c r="B5" s="169"/>
      <c r="C5" s="169"/>
      <c r="D5" s="169"/>
      <c r="E5" s="169"/>
      <c r="F5" s="170"/>
    </row>
    <row r="6" spans="1:14" x14ac:dyDescent="0.25">
      <c r="A6" s="304"/>
      <c r="B6" s="305"/>
      <c r="C6" s="305"/>
      <c r="D6" s="305"/>
      <c r="E6" s="305"/>
      <c r="F6" s="306"/>
    </row>
    <row r="7" spans="1:14" x14ac:dyDescent="0.25">
      <c r="A7" s="304"/>
      <c r="B7" s="305"/>
      <c r="C7" s="305"/>
      <c r="D7" s="305"/>
      <c r="E7" s="305"/>
      <c r="F7" s="306"/>
    </row>
    <row r="8" spans="1:14" x14ac:dyDescent="0.25">
      <c r="A8" s="307"/>
      <c r="B8" s="308"/>
      <c r="C8" s="308"/>
      <c r="D8" s="308"/>
      <c r="E8" s="308"/>
      <c r="F8" s="309"/>
    </row>
    <row r="9" spans="1:14" ht="15.5" x14ac:dyDescent="0.35">
      <c r="A9" s="334" t="s">
        <v>210</v>
      </c>
      <c r="B9" s="335"/>
      <c r="C9" s="335"/>
      <c r="D9" s="335"/>
      <c r="E9" s="332"/>
      <c r="F9" s="333"/>
    </row>
    <row r="10" spans="1:14" ht="15.5" x14ac:dyDescent="0.35">
      <c r="A10" s="334"/>
      <c r="B10" s="335"/>
      <c r="C10" s="335"/>
      <c r="D10" s="335"/>
      <c r="E10" s="332"/>
      <c r="F10" s="333"/>
    </row>
    <row r="11" spans="1:14" x14ac:dyDescent="0.25">
      <c r="A11" s="159"/>
      <c r="B11" s="160"/>
      <c r="C11" s="160"/>
      <c r="D11" s="160"/>
      <c r="E11" s="160"/>
      <c r="F11" s="161"/>
    </row>
    <row r="12" spans="1:14" ht="15.5" x14ac:dyDescent="0.35">
      <c r="A12" s="171" t="s">
        <v>145</v>
      </c>
      <c r="B12" s="172"/>
      <c r="C12" s="172"/>
      <c r="D12" s="172"/>
      <c r="E12" s="172"/>
      <c r="F12" s="173"/>
    </row>
    <row r="13" spans="1:14" ht="46.5" x14ac:dyDescent="0.25">
      <c r="A13" s="174" t="s">
        <v>146</v>
      </c>
      <c r="B13" s="175" t="s">
        <v>147</v>
      </c>
      <c r="C13" s="176" t="s">
        <v>148</v>
      </c>
      <c r="D13" s="176" t="s">
        <v>149</v>
      </c>
      <c r="E13" s="176" t="s">
        <v>150</v>
      </c>
      <c r="F13" s="177" t="s">
        <v>151</v>
      </c>
    </row>
    <row r="14" spans="1:14" ht="15.5" x14ac:dyDescent="0.35">
      <c r="A14" s="293"/>
      <c r="B14" s="303"/>
      <c r="C14" s="290"/>
      <c r="D14" s="294"/>
      <c r="E14" s="179">
        <f t="shared" ref="E14:E19" si="0">B14*D14</f>
        <v>0</v>
      </c>
      <c r="F14" s="180">
        <f t="shared" ref="F14:F19" si="1">E14*C14</f>
        <v>0</v>
      </c>
    </row>
    <row r="15" spans="1:14" ht="15.5" x14ac:dyDescent="0.35">
      <c r="A15" s="293"/>
      <c r="B15" s="303"/>
      <c r="C15" s="290"/>
      <c r="D15" s="294"/>
      <c r="E15" s="179">
        <f t="shared" si="0"/>
        <v>0</v>
      </c>
      <c r="F15" s="180">
        <f t="shared" si="1"/>
        <v>0</v>
      </c>
    </row>
    <row r="16" spans="1:14" ht="15.5" x14ac:dyDescent="0.35">
      <c r="A16" s="293"/>
      <c r="B16" s="303"/>
      <c r="C16" s="290"/>
      <c r="D16" s="294"/>
      <c r="E16" s="179">
        <f t="shared" si="0"/>
        <v>0</v>
      </c>
      <c r="F16" s="180">
        <f t="shared" si="1"/>
        <v>0</v>
      </c>
    </row>
    <row r="17" spans="1:6" ht="15.5" x14ac:dyDescent="0.35">
      <c r="A17" s="293"/>
      <c r="B17" s="303"/>
      <c r="C17" s="290"/>
      <c r="D17" s="294"/>
      <c r="E17" s="179">
        <f t="shared" si="0"/>
        <v>0</v>
      </c>
      <c r="F17" s="180">
        <f t="shared" si="1"/>
        <v>0</v>
      </c>
    </row>
    <row r="18" spans="1:6" ht="15.5" x14ac:dyDescent="0.35">
      <c r="A18" s="293"/>
      <c r="B18" s="303"/>
      <c r="C18" s="290"/>
      <c r="D18" s="294"/>
      <c r="E18" s="179">
        <f t="shared" si="0"/>
        <v>0</v>
      </c>
      <c r="F18" s="180">
        <f t="shared" si="1"/>
        <v>0</v>
      </c>
    </row>
    <row r="19" spans="1:6" ht="15.5" x14ac:dyDescent="0.35">
      <c r="A19" s="293"/>
      <c r="B19" s="303"/>
      <c r="C19" s="290"/>
      <c r="D19" s="294"/>
      <c r="E19" s="179">
        <f t="shared" si="0"/>
        <v>0</v>
      </c>
      <c r="F19" s="180">
        <f t="shared" si="1"/>
        <v>0</v>
      </c>
    </row>
    <row r="20" spans="1:6" ht="15.5" x14ac:dyDescent="0.35">
      <c r="A20" s="181" t="s">
        <v>152</v>
      </c>
      <c r="B20" s="182"/>
      <c r="C20" s="182"/>
      <c r="D20" s="182"/>
      <c r="E20" s="183"/>
      <c r="F20" s="184">
        <f>SUM(F14:F19)</f>
        <v>0</v>
      </c>
    </row>
    <row r="21" spans="1:6" ht="15.5" x14ac:dyDescent="0.35">
      <c r="A21" s="185" t="s">
        <v>153</v>
      </c>
      <c r="B21" s="186"/>
      <c r="C21" s="186"/>
      <c r="D21" s="186"/>
      <c r="E21" s="187">
        <v>0</v>
      </c>
      <c r="F21" s="188">
        <f>F20*E21</f>
        <v>0</v>
      </c>
    </row>
    <row r="22" spans="1:6" ht="15.5" x14ac:dyDescent="0.35">
      <c r="A22" s="336" t="s">
        <v>154</v>
      </c>
      <c r="B22" s="189"/>
      <c r="C22" s="189"/>
      <c r="D22" s="189"/>
      <c r="E22" s="190"/>
      <c r="F22" s="188">
        <f>F20+F21</f>
        <v>0</v>
      </c>
    </row>
    <row r="23" spans="1:6" x14ac:dyDescent="0.25">
      <c r="A23" s="159"/>
      <c r="B23" s="160"/>
      <c r="C23" s="160"/>
      <c r="D23" s="160"/>
      <c r="E23" s="160"/>
      <c r="F23" s="161"/>
    </row>
    <row r="24" spans="1:6" ht="15.5" x14ac:dyDescent="0.35">
      <c r="A24" s="171" t="s">
        <v>140</v>
      </c>
      <c r="B24" s="172"/>
      <c r="C24" s="172"/>
      <c r="D24" s="172"/>
      <c r="E24" s="172"/>
      <c r="F24" s="173"/>
    </row>
    <row r="25" spans="1:6" ht="46.5" x14ac:dyDescent="0.25">
      <c r="A25" s="174" t="s">
        <v>146</v>
      </c>
      <c r="B25" s="175" t="s">
        <v>147</v>
      </c>
      <c r="C25" s="176" t="s">
        <v>148</v>
      </c>
      <c r="D25" s="176" t="s">
        <v>149</v>
      </c>
      <c r="E25" s="176" t="s">
        <v>150</v>
      </c>
      <c r="F25" s="177" t="s">
        <v>151</v>
      </c>
    </row>
    <row r="26" spans="1:6" ht="15.5" x14ac:dyDescent="0.35">
      <c r="A26" s="293"/>
      <c r="B26" s="303"/>
      <c r="C26" s="290"/>
      <c r="D26" s="294"/>
      <c r="E26" s="179">
        <f>B26*D26</f>
        <v>0</v>
      </c>
      <c r="F26" s="180">
        <f>E26*C26</f>
        <v>0</v>
      </c>
    </row>
    <row r="27" spans="1:6" ht="15.5" x14ac:dyDescent="0.35">
      <c r="A27" s="293"/>
      <c r="B27" s="303"/>
      <c r="C27" s="290"/>
      <c r="D27" s="294"/>
      <c r="E27" s="179">
        <f t="shared" ref="E27:E31" si="2">B27*D27</f>
        <v>0</v>
      </c>
      <c r="F27" s="180">
        <f t="shared" ref="F27:F31" si="3">E27*C27</f>
        <v>0</v>
      </c>
    </row>
    <row r="28" spans="1:6" ht="15.5" x14ac:dyDescent="0.35">
      <c r="A28" s="293"/>
      <c r="B28" s="303"/>
      <c r="C28" s="290"/>
      <c r="D28" s="294"/>
      <c r="E28" s="179">
        <f t="shared" si="2"/>
        <v>0</v>
      </c>
      <c r="F28" s="180">
        <f t="shared" si="3"/>
        <v>0</v>
      </c>
    </row>
    <row r="29" spans="1:6" ht="15.5" x14ac:dyDescent="0.35">
      <c r="A29" s="293"/>
      <c r="B29" s="303"/>
      <c r="C29" s="290"/>
      <c r="D29" s="294"/>
      <c r="E29" s="179">
        <f t="shared" si="2"/>
        <v>0</v>
      </c>
      <c r="F29" s="180">
        <f t="shared" si="3"/>
        <v>0</v>
      </c>
    </row>
    <row r="30" spans="1:6" ht="15.5" x14ac:dyDescent="0.35">
      <c r="A30" s="293"/>
      <c r="B30" s="303"/>
      <c r="C30" s="290"/>
      <c r="D30" s="294"/>
      <c r="E30" s="179">
        <f t="shared" si="2"/>
        <v>0</v>
      </c>
      <c r="F30" s="180">
        <f t="shared" si="3"/>
        <v>0</v>
      </c>
    </row>
    <row r="31" spans="1:6" ht="15.5" x14ac:dyDescent="0.35">
      <c r="A31" s="293"/>
      <c r="B31" s="303"/>
      <c r="C31" s="290"/>
      <c r="D31" s="294"/>
      <c r="E31" s="179">
        <f t="shared" si="2"/>
        <v>0</v>
      </c>
      <c r="F31" s="180">
        <f t="shared" si="3"/>
        <v>0</v>
      </c>
    </row>
    <row r="32" spans="1:6" ht="15.5" x14ac:dyDescent="0.35">
      <c r="A32" s="191" t="s">
        <v>155</v>
      </c>
      <c r="B32" s="182"/>
      <c r="C32" s="182"/>
      <c r="D32" s="182"/>
      <c r="E32" s="183"/>
      <c r="F32" s="184">
        <f>SUM(F26:F31)</f>
        <v>0</v>
      </c>
    </row>
    <row r="33" spans="1:6" ht="15.5" x14ac:dyDescent="0.35">
      <c r="A33" s="192" t="s">
        <v>153</v>
      </c>
      <c r="B33" s="186"/>
      <c r="C33" s="186"/>
      <c r="D33" s="186"/>
      <c r="E33" s="187">
        <v>0</v>
      </c>
      <c r="F33" s="188">
        <f>F32*E33</f>
        <v>0</v>
      </c>
    </row>
    <row r="34" spans="1:6" ht="15.5" x14ac:dyDescent="0.35">
      <c r="A34" s="193" t="s">
        <v>156</v>
      </c>
      <c r="B34" s="189"/>
      <c r="C34" s="189"/>
      <c r="D34" s="189"/>
      <c r="E34" s="190"/>
      <c r="F34" s="188">
        <f>F32+F33</f>
        <v>0</v>
      </c>
    </row>
    <row r="35" spans="1:6" x14ac:dyDescent="0.25">
      <c r="A35" s="159"/>
      <c r="B35" s="160"/>
      <c r="C35" s="160"/>
      <c r="D35" s="160"/>
      <c r="E35" s="160"/>
      <c r="F35" s="161"/>
    </row>
    <row r="36" spans="1:6" ht="15.5" x14ac:dyDescent="0.35">
      <c r="A36" s="165" t="s">
        <v>211</v>
      </c>
      <c r="B36" s="166"/>
      <c r="C36" s="166"/>
      <c r="D36" s="166"/>
      <c r="E36" s="166"/>
      <c r="F36" s="167"/>
    </row>
    <row r="37" spans="1:6" x14ac:dyDescent="0.25">
      <c r="A37" s="168"/>
      <c r="B37" s="169"/>
      <c r="C37" s="169"/>
      <c r="D37" s="169"/>
      <c r="E37" s="169"/>
      <c r="F37" s="170"/>
    </row>
    <row r="38" spans="1:6" x14ac:dyDescent="0.25">
      <c r="A38" s="304"/>
      <c r="B38" s="305"/>
      <c r="C38" s="305"/>
      <c r="D38" s="305"/>
      <c r="E38" s="305"/>
      <c r="F38" s="306"/>
    </row>
    <row r="39" spans="1:6" x14ac:dyDescent="0.25">
      <c r="A39" s="304"/>
      <c r="B39" s="305"/>
      <c r="C39" s="305"/>
      <c r="D39" s="305"/>
      <c r="E39" s="305"/>
      <c r="F39" s="306"/>
    </row>
    <row r="40" spans="1:6" x14ac:dyDescent="0.25">
      <c r="A40" s="307"/>
      <c r="B40" s="308"/>
      <c r="C40" s="308"/>
      <c r="D40" s="308"/>
      <c r="E40" s="308"/>
      <c r="F40" s="309"/>
    </row>
    <row r="41" spans="1:6" ht="15.5" x14ac:dyDescent="0.35">
      <c r="A41" s="194" t="s">
        <v>212</v>
      </c>
      <c r="B41" s="195"/>
      <c r="C41" s="195"/>
      <c r="D41" s="195"/>
      <c r="E41" s="195"/>
      <c r="F41" s="196"/>
    </row>
    <row r="42" spans="1:6" ht="16" thickBot="1" x14ac:dyDescent="0.4">
      <c r="A42" s="197"/>
      <c r="B42" s="198"/>
      <c r="C42" s="198"/>
      <c r="D42" s="198"/>
      <c r="E42" s="198"/>
      <c r="F42" s="199"/>
    </row>
  </sheetData>
  <mergeCells count="1">
    <mergeCell ref="I4:N4"/>
  </mergeCell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5"/>
  <sheetViews>
    <sheetView zoomScaleNormal="100" workbookViewId="0">
      <selection activeCell="D17" sqref="D17"/>
    </sheetView>
  </sheetViews>
  <sheetFormatPr defaultColWidth="9.1796875" defaultRowHeight="12.5" x14ac:dyDescent="0.25"/>
  <cols>
    <col min="1" max="1" width="14" style="118" customWidth="1"/>
    <col min="2" max="2" width="3.81640625" style="118" customWidth="1"/>
    <col min="3" max="3" width="41.54296875" style="118" customWidth="1"/>
    <col min="4" max="6" width="10.1796875" style="118" bestFit="1" customWidth="1"/>
    <col min="7" max="8" width="10.1796875" style="118" customWidth="1"/>
    <col min="9" max="9" width="10.1796875" style="118" bestFit="1" customWidth="1"/>
    <col min="10" max="10" width="9.54296875" style="157" customWidth="1"/>
    <col min="11" max="16384" width="9.1796875" style="118"/>
  </cols>
  <sheetData>
    <row r="1" spans="1:19" ht="13" thickBot="1" x14ac:dyDescent="0.3">
      <c r="A1" s="115"/>
      <c r="B1" s="116"/>
      <c r="C1" s="115"/>
      <c r="D1" s="115"/>
      <c r="E1" s="115"/>
      <c r="F1" s="115"/>
      <c r="G1" s="115"/>
      <c r="H1" s="115"/>
      <c r="I1" s="115"/>
      <c r="J1" s="115"/>
      <c r="K1" s="117"/>
      <c r="L1" s="115"/>
    </row>
    <row r="2" spans="1:19" ht="17" thickBot="1" x14ac:dyDescent="0.4">
      <c r="A2" s="119"/>
      <c r="B2" s="363" t="s">
        <v>213</v>
      </c>
      <c r="C2" s="364"/>
      <c r="D2" s="364"/>
      <c r="E2" s="364"/>
      <c r="F2" s="364"/>
      <c r="G2" s="364"/>
      <c r="H2" s="364"/>
      <c r="I2" s="364"/>
      <c r="J2" s="364"/>
      <c r="K2" s="365"/>
      <c r="L2" s="100"/>
      <c r="N2" s="353"/>
      <c r="O2" s="353"/>
      <c r="P2" s="353"/>
      <c r="Q2" s="353"/>
      <c r="R2" s="353"/>
      <c r="S2" s="353"/>
    </row>
    <row r="3" spans="1:19" ht="9.75" customHeight="1" x14ac:dyDescent="0.25">
      <c r="A3" s="115"/>
      <c r="B3" s="120"/>
      <c r="C3" s="121"/>
      <c r="D3" s="121"/>
      <c r="E3" s="121"/>
      <c r="F3" s="121"/>
      <c r="G3" s="121"/>
      <c r="H3" s="121"/>
      <c r="I3" s="121"/>
      <c r="J3" s="121"/>
      <c r="K3" s="122"/>
      <c r="L3" s="115"/>
    </row>
    <row r="4" spans="1:19" ht="13" x14ac:dyDescent="0.3">
      <c r="A4" s="115"/>
      <c r="B4" s="123"/>
      <c r="C4" s="124"/>
      <c r="D4" s="125" t="s">
        <v>9</v>
      </c>
      <c r="E4" s="125" t="s">
        <v>10</v>
      </c>
      <c r="F4" s="125" t="s">
        <v>11</v>
      </c>
      <c r="G4" s="125" t="s">
        <v>12</v>
      </c>
      <c r="H4" s="125" t="s">
        <v>13</v>
      </c>
      <c r="I4" s="125" t="s">
        <v>79</v>
      </c>
      <c r="J4" s="125" t="s">
        <v>80</v>
      </c>
      <c r="K4" s="126" t="s">
        <v>81</v>
      </c>
      <c r="L4" s="115"/>
    </row>
    <row r="5" spans="1:19" ht="13" x14ac:dyDescent="0.3">
      <c r="A5" s="115"/>
      <c r="B5" s="127" t="s">
        <v>3</v>
      </c>
      <c r="C5" s="128" t="s">
        <v>214</v>
      </c>
      <c r="D5" s="129"/>
      <c r="E5" s="129"/>
      <c r="F5" s="129"/>
      <c r="G5" s="129"/>
      <c r="H5" s="129"/>
      <c r="I5" s="129"/>
      <c r="J5" s="129"/>
      <c r="K5" s="130"/>
      <c r="L5" s="115"/>
    </row>
    <row r="6" spans="1:19" ht="15.5" x14ac:dyDescent="0.35">
      <c r="A6" s="317" t="s">
        <v>17</v>
      </c>
      <c r="B6" s="131">
        <v>1</v>
      </c>
      <c r="C6" s="132" t="s">
        <v>137</v>
      </c>
      <c r="D6" s="296"/>
      <c r="E6" s="133">
        <f>ROUND((D6*$K6)+D6,0)</f>
        <v>0</v>
      </c>
      <c r="F6" s="133">
        <f t="shared" ref="F6:J7" si="0">ROUND((E6*$K6)+E6,0)</f>
        <v>0</v>
      </c>
      <c r="G6" s="133">
        <f t="shared" si="0"/>
        <v>0</v>
      </c>
      <c r="H6" s="133">
        <f t="shared" si="0"/>
        <v>0</v>
      </c>
      <c r="I6" s="133">
        <f t="shared" si="0"/>
        <v>0</v>
      </c>
      <c r="J6" s="133">
        <f t="shared" si="0"/>
        <v>0</v>
      </c>
      <c r="K6" s="297"/>
      <c r="L6" s="115"/>
    </row>
    <row r="7" spans="1:19" ht="15.5" x14ac:dyDescent="0.35">
      <c r="A7" s="320" t="s">
        <v>17</v>
      </c>
      <c r="B7" s="131">
        <f>B6+1</f>
        <v>2</v>
      </c>
      <c r="C7" s="132" t="s">
        <v>215</v>
      </c>
      <c r="D7" s="296"/>
      <c r="E7" s="133">
        <f>ROUND((D7*$K7)+D7,0)</f>
        <v>0</v>
      </c>
      <c r="F7" s="133">
        <f t="shared" si="0"/>
        <v>0</v>
      </c>
      <c r="G7" s="133">
        <f t="shared" si="0"/>
        <v>0</v>
      </c>
      <c r="H7" s="133">
        <f t="shared" si="0"/>
        <v>0</v>
      </c>
      <c r="I7" s="133">
        <f t="shared" si="0"/>
        <v>0</v>
      </c>
      <c r="J7" s="133">
        <f t="shared" si="0"/>
        <v>0</v>
      </c>
      <c r="K7" s="297"/>
      <c r="L7" s="115"/>
    </row>
    <row r="8" spans="1:19" ht="15.5" x14ac:dyDescent="0.35">
      <c r="A8" s="134"/>
      <c r="B8" s="131">
        <f t="shared" ref="B8:B15" si="1">B7+1</f>
        <v>3</v>
      </c>
      <c r="C8" s="132" t="s">
        <v>216</v>
      </c>
      <c r="D8" s="296"/>
      <c r="E8" s="133">
        <f t="shared" ref="E8:J15" si="2">ROUND((D8*$K8)+D8,0)</f>
        <v>0</v>
      </c>
      <c r="F8" s="133">
        <f t="shared" si="2"/>
        <v>0</v>
      </c>
      <c r="G8" s="133">
        <f t="shared" si="2"/>
        <v>0</v>
      </c>
      <c r="H8" s="133">
        <f t="shared" si="2"/>
        <v>0</v>
      </c>
      <c r="I8" s="133">
        <f t="shared" si="2"/>
        <v>0</v>
      </c>
      <c r="J8" s="133">
        <f t="shared" si="2"/>
        <v>0</v>
      </c>
      <c r="K8" s="297"/>
      <c r="L8" s="115"/>
    </row>
    <row r="9" spans="1:19" ht="15.5" x14ac:dyDescent="0.35">
      <c r="A9" s="134"/>
      <c r="B9" s="131">
        <f t="shared" si="1"/>
        <v>4</v>
      </c>
      <c r="C9" s="132" t="s">
        <v>217</v>
      </c>
      <c r="D9" s="296"/>
      <c r="E9" s="133">
        <f>ROUND((D9*$K9)+D9,0)</f>
        <v>0</v>
      </c>
      <c r="F9" s="133">
        <f>ROUND((E9*$K9)+E9,0)</f>
        <v>0</v>
      </c>
      <c r="G9" s="133">
        <f t="shared" si="2"/>
        <v>0</v>
      </c>
      <c r="H9" s="133">
        <f t="shared" si="2"/>
        <v>0</v>
      </c>
      <c r="I9" s="133">
        <f t="shared" si="2"/>
        <v>0</v>
      </c>
      <c r="J9" s="133">
        <f t="shared" si="2"/>
        <v>0</v>
      </c>
      <c r="K9" s="297"/>
      <c r="L9" s="115"/>
    </row>
    <row r="10" spans="1:19" ht="15.5" x14ac:dyDescent="0.35">
      <c r="A10" s="134"/>
      <c r="B10" s="131">
        <f t="shared" si="1"/>
        <v>5</v>
      </c>
      <c r="C10" s="132" t="s">
        <v>138</v>
      </c>
      <c r="D10" s="296"/>
      <c r="E10" s="133">
        <f t="shared" si="2"/>
        <v>0</v>
      </c>
      <c r="F10" s="133">
        <f t="shared" ref="F10:J15" si="3">ROUND((E10*$K10)+E10,0)</f>
        <v>0</v>
      </c>
      <c r="G10" s="133">
        <f t="shared" si="3"/>
        <v>0</v>
      </c>
      <c r="H10" s="133">
        <f t="shared" si="3"/>
        <v>0</v>
      </c>
      <c r="I10" s="133">
        <f t="shared" si="3"/>
        <v>0</v>
      </c>
      <c r="J10" s="133">
        <f t="shared" si="3"/>
        <v>0</v>
      </c>
      <c r="K10" s="297"/>
      <c r="L10" s="115"/>
    </row>
    <row r="11" spans="1:19" ht="15.5" x14ac:dyDescent="0.35">
      <c r="A11" s="318" t="s">
        <v>17</v>
      </c>
      <c r="B11" s="131">
        <f t="shared" si="1"/>
        <v>6</v>
      </c>
      <c r="C11" s="132" t="s">
        <v>218</v>
      </c>
      <c r="D11" s="296"/>
      <c r="E11" s="133">
        <f t="shared" si="2"/>
        <v>0</v>
      </c>
      <c r="F11" s="133">
        <f t="shared" si="3"/>
        <v>0</v>
      </c>
      <c r="G11" s="133">
        <f t="shared" si="3"/>
        <v>0</v>
      </c>
      <c r="H11" s="133">
        <f t="shared" si="3"/>
        <v>0</v>
      </c>
      <c r="I11" s="133">
        <f t="shared" si="3"/>
        <v>0</v>
      </c>
      <c r="J11" s="133">
        <f t="shared" si="3"/>
        <v>0</v>
      </c>
      <c r="K11" s="297"/>
      <c r="L11" s="115"/>
    </row>
    <row r="12" spans="1:19" ht="15.5" x14ac:dyDescent="0.35">
      <c r="A12" s="134"/>
      <c r="B12" s="131">
        <f t="shared" si="1"/>
        <v>7</v>
      </c>
      <c r="C12" s="135" t="s">
        <v>219</v>
      </c>
      <c r="D12" s="296"/>
      <c r="E12" s="133">
        <f t="shared" si="2"/>
        <v>0</v>
      </c>
      <c r="F12" s="133">
        <f t="shared" si="3"/>
        <v>0</v>
      </c>
      <c r="G12" s="133">
        <f t="shared" si="3"/>
        <v>0</v>
      </c>
      <c r="H12" s="133">
        <f t="shared" si="3"/>
        <v>0</v>
      </c>
      <c r="I12" s="133">
        <f t="shared" si="3"/>
        <v>0</v>
      </c>
      <c r="J12" s="133">
        <f t="shared" si="3"/>
        <v>0</v>
      </c>
      <c r="K12" s="297"/>
      <c r="L12" s="115"/>
    </row>
    <row r="13" spans="1:19" ht="31" x14ac:dyDescent="0.35">
      <c r="A13" s="134"/>
      <c r="B13" s="131">
        <f t="shared" si="1"/>
        <v>8</v>
      </c>
      <c r="C13" s="135" t="s">
        <v>220</v>
      </c>
      <c r="D13" s="296"/>
      <c r="E13" s="133">
        <f t="shared" si="2"/>
        <v>0</v>
      </c>
      <c r="F13" s="133">
        <f t="shared" si="3"/>
        <v>0</v>
      </c>
      <c r="G13" s="133">
        <f t="shared" si="3"/>
        <v>0</v>
      </c>
      <c r="H13" s="133">
        <f t="shared" si="3"/>
        <v>0</v>
      </c>
      <c r="I13" s="133">
        <f t="shared" si="3"/>
        <v>0</v>
      </c>
      <c r="J13" s="133">
        <f t="shared" si="3"/>
        <v>0</v>
      </c>
      <c r="K13" s="297"/>
      <c r="L13" s="115"/>
    </row>
    <row r="14" spans="1:19" ht="15.5" x14ac:dyDescent="0.35">
      <c r="A14" s="134"/>
      <c r="B14" s="131">
        <f t="shared" si="1"/>
        <v>9</v>
      </c>
      <c r="C14" s="132" t="s">
        <v>221</v>
      </c>
      <c r="D14" s="296"/>
      <c r="E14" s="133">
        <f t="shared" si="2"/>
        <v>0</v>
      </c>
      <c r="F14" s="133">
        <f t="shared" si="3"/>
        <v>0</v>
      </c>
      <c r="G14" s="133">
        <f t="shared" si="3"/>
        <v>0</v>
      </c>
      <c r="H14" s="133">
        <f t="shared" si="3"/>
        <v>0</v>
      </c>
      <c r="I14" s="133">
        <f t="shared" si="3"/>
        <v>0</v>
      </c>
      <c r="J14" s="133">
        <f t="shared" si="3"/>
        <v>0</v>
      </c>
      <c r="K14" s="297"/>
      <c r="L14" s="115"/>
    </row>
    <row r="15" spans="1:19" ht="15.5" x14ac:dyDescent="0.35">
      <c r="A15" s="134"/>
      <c r="B15" s="131">
        <f t="shared" si="1"/>
        <v>10</v>
      </c>
      <c r="C15" s="136" t="s">
        <v>222</v>
      </c>
      <c r="D15" s="296"/>
      <c r="E15" s="133">
        <f t="shared" si="2"/>
        <v>0</v>
      </c>
      <c r="F15" s="133">
        <f t="shared" si="3"/>
        <v>0</v>
      </c>
      <c r="G15" s="133">
        <f t="shared" si="3"/>
        <v>0</v>
      </c>
      <c r="H15" s="133">
        <f t="shared" si="3"/>
        <v>0</v>
      </c>
      <c r="I15" s="133">
        <f t="shared" si="3"/>
        <v>0</v>
      </c>
      <c r="J15" s="133">
        <f t="shared" si="3"/>
        <v>0</v>
      </c>
      <c r="K15" s="297"/>
      <c r="L15" s="115"/>
    </row>
    <row r="16" spans="1:19" ht="15.5" x14ac:dyDescent="0.35">
      <c r="A16" s="134"/>
      <c r="B16" s="337">
        <v>11</v>
      </c>
      <c r="C16" s="138" t="s">
        <v>223</v>
      </c>
      <c r="D16" s="139">
        <f t="shared" ref="D16:J16" si="4">SUM(D6:D15)</f>
        <v>0</v>
      </c>
      <c r="E16" s="139">
        <f t="shared" si="4"/>
        <v>0</v>
      </c>
      <c r="F16" s="139">
        <f t="shared" si="4"/>
        <v>0</v>
      </c>
      <c r="G16" s="139">
        <f t="shared" si="4"/>
        <v>0</v>
      </c>
      <c r="H16" s="139">
        <f t="shared" si="4"/>
        <v>0</v>
      </c>
      <c r="I16" s="139">
        <f t="shared" si="4"/>
        <v>0</v>
      </c>
      <c r="J16" s="139">
        <f t="shared" si="4"/>
        <v>0</v>
      </c>
      <c r="K16" s="140"/>
      <c r="L16" s="115"/>
    </row>
    <row r="17" spans="1:12" ht="15.5" x14ac:dyDescent="0.35">
      <c r="A17" s="319" t="s">
        <v>17</v>
      </c>
      <c r="B17" s="131">
        <v>12</v>
      </c>
      <c r="C17" s="132" t="s">
        <v>224</v>
      </c>
      <c r="D17" s="296"/>
      <c r="E17" s="133">
        <f t="shared" ref="E17" si="5">ROUND((D17*$K17)+D17,0)</f>
        <v>0</v>
      </c>
      <c r="F17" s="133">
        <f>ROUND((E17*$K17)+E17,0)</f>
        <v>0</v>
      </c>
      <c r="G17" s="133">
        <f t="shared" ref="G17:J17" si="6">ROUND((F17*$K17)+F17,0)</f>
        <v>0</v>
      </c>
      <c r="H17" s="133">
        <f t="shared" si="6"/>
        <v>0</v>
      </c>
      <c r="I17" s="133">
        <f t="shared" si="6"/>
        <v>0</v>
      </c>
      <c r="J17" s="133">
        <f t="shared" si="6"/>
        <v>0</v>
      </c>
      <c r="K17" s="297"/>
      <c r="L17" s="115"/>
    </row>
    <row r="18" spans="1:12" ht="15.5" x14ac:dyDescent="0.35">
      <c r="A18" s="137"/>
      <c r="B18" s="131">
        <v>13</v>
      </c>
      <c r="C18" s="132" t="s">
        <v>225</v>
      </c>
      <c r="D18" s="296"/>
      <c r="E18" s="133">
        <f>ROUND((D18*$K18)+D18,0)</f>
        <v>0</v>
      </c>
      <c r="F18" s="133">
        <f t="shared" ref="F18:J19" si="7">ROUND((E18*$K18)+E18,0)</f>
        <v>0</v>
      </c>
      <c r="G18" s="133">
        <f t="shared" si="7"/>
        <v>0</v>
      </c>
      <c r="H18" s="133">
        <f t="shared" si="7"/>
        <v>0</v>
      </c>
      <c r="I18" s="133">
        <f t="shared" si="7"/>
        <v>0</v>
      </c>
      <c r="J18" s="133">
        <f t="shared" si="7"/>
        <v>0</v>
      </c>
      <c r="K18" s="297"/>
      <c r="L18" s="115"/>
    </row>
    <row r="19" spans="1:12" ht="15.5" x14ac:dyDescent="0.35">
      <c r="A19" s="137"/>
      <c r="B19" s="131">
        <v>14</v>
      </c>
      <c r="C19" s="132" t="s">
        <v>139</v>
      </c>
      <c r="D19" s="296"/>
      <c r="E19" s="133">
        <f>ROUND((D19*$K19)+D19,0)</f>
        <v>0</v>
      </c>
      <c r="F19" s="133">
        <f t="shared" si="7"/>
        <v>0</v>
      </c>
      <c r="G19" s="133">
        <f t="shared" si="7"/>
        <v>0</v>
      </c>
      <c r="H19" s="133">
        <f t="shared" si="7"/>
        <v>0</v>
      </c>
      <c r="I19" s="133">
        <f t="shared" si="7"/>
        <v>0</v>
      </c>
      <c r="J19" s="133">
        <f t="shared" si="7"/>
        <v>0</v>
      </c>
      <c r="K19" s="297"/>
      <c r="L19" s="115"/>
    </row>
    <row r="20" spans="1:12" ht="15.5" x14ac:dyDescent="0.35">
      <c r="A20" s="137" t="s">
        <v>17</v>
      </c>
      <c r="B20" s="131">
        <v>15</v>
      </c>
      <c r="C20" s="132" t="s">
        <v>145</v>
      </c>
      <c r="D20" s="296"/>
      <c r="E20" s="133">
        <f>ROUND((D20*$K20)+D20,0)</f>
        <v>0</v>
      </c>
      <c r="F20" s="133">
        <f t="shared" ref="F20:J20" si="8">ROUND((E20*$K20)+E20,0)</f>
        <v>0</v>
      </c>
      <c r="G20" s="133">
        <f t="shared" si="8"/>
        <v>0</v>
      </c>
      <c r="H20" s="133">
        <f t="shared" si="8"/>
        <v>0</v>
      </c>
      <c r="I20" s="133">
        <f t="shared" si="8"/>
        <v>0</v>
      </c>
      <c r="J20" s="133">
        <f t="shared" si="8"/>
        <v>0</v>
      </c>
      <c r="K20" s="297"/>
      <c r="L20" s="115"/>
    </row>
    <row r="21" spans="1:12" ht="15.5" x14ac:dyDescent="0.35">
      <c r="A21" s="134"/>
      <c r="B21" s="141"/>
      <c r="C21" s="138" t="s">
        <v>226</v>
      </c>
      <c r="D21" s="139">
        <f t="shared" ref="D21:J21" si="9">D16+D17+D18+D19+D20</f>
        <v>0</v>
      </c>
      <c r="E21" s="139">
        <f t="shared" si="9"/>
        <v>0</v>
      </c>
      <c r="F21" s="139">
        <f t="shared" si="9"/>
        <v>0</v>
      </c>
      <c r="G21" s="139">
        <f t="shared" si="9"/>
        <v>0</v>
      </c>
      <c r="H21" s="139">
        <f t="shared" si="9"/>
        <v>0</v>
      </c>
      <c r="I21" s="139">
        <f t="shared" si="9"/>
        <v>0</v>
      </c>
      <c r="J21" s="139">
        <f t="shared" si="9"/>
        <v>0</v>
      </c>
      <c r="K21" s="142"/>
      <c r="L21" s="115"/>
    </row>
    <row r="22" spans="1:12" ht="15.5" x14ac:dyDescent="0.35">
      <c r="A22" s="134"/>
      <c r="B22" s="123"/>
      <c r="C22" s="143"/>
      <c r="D22" s="144" t="s">
        <v>9</v>
      </c>
      <c r="E22" s="144" t="s">
        <v>10</v>
      </c>
      <c r="F22" s="144" t="s">
        <v>11</v>
      </c>
      <c r="G22" s="144" t="s">
        <v>12</v>
      </c>
      <c r="H22" s="144" t="s">
        <v>13</v>
      </c>
      <c r="I22" s="144" t="s">
        <v>79</v>
      </c>
      <c r="J22" s="144" t="s">
        <v>80</v>
      </c>
      <c r="K22" s="145"/>
      <c r="L22" s="115"/>
    </row>
    <row r="23" spans="1:12" ht="15.5" x14ac:dyDescent="0.35">
      <c r="A23" s="134"/>
      <c r="B23" s="146" t="s">
        <v>7</v>
      </c>
      <c r="C23" s="147" t="s">
        <v>36</v>
      </c>
      <c r="D23" s="148"/>
      <c r="E23" s="148"/>
      <c r="F23" s="148" t="s">
        <v>17</v>
      </c>
      <c r="G23" s="148"/>
      <c r="H23" s="148"/>
      <c r="I23" s="148"/>
      <c r="J23" s="148"/>
      <c r="K23" s="149"/>
      <c r="L23" s="115"/>
    </row>
    <row r="24" spans="1:12" ht="15.5" x14ac:dyDescent="0.35">
      <c r="A24" s="134"/>
      <c r="B24" s="131">
        <v>1</v>
      </c>
      <c r="C24" s="150" t="s">
        <v>140</v>
      </c>
      <c r="D24" s="295"/>
      <c r="E24" s="133">
        <f>ROUND((D24*$K24)+D24,0)</f>
        <v>0</v>
      </c>
      <c r="F24" s="133">
        <f t="shared" ref="F24:J24" si="10">ROUND((E24*$K24)+E24,0)</f>
        <v>0</v>
      </c>
      <c r="G24" s="133">
        <f t="shared" si="10"/>
        <v>0</v>
      </c>
      <c r="H24" s="133">
        <f t="shared" si="10"/>
        <v>0</v>
      </c>
      <c r="I24" s="133">
        <f t="shared" si="10"/>
        <v>0</v>
      </c>
      <c r="J24" s="133">
        <f t="shared" si="10"/>
        <v>0</v>
      </c>
      <c r="K24" s="297"/>
      <c r="L24" s="115"/>
    </row>
    <row r="25" spans="1:12" ht="15.5" x14ac:dyDescent="0.35">
      <c r="A25" s="134"/>
      <c r="B25" s="131">
        <f>B24+1</f>
        <v>2</v>
      </c>
      <c r="C25" s="132" t="s">
        <v>141</v>
      </c>
      <c r="D25" s="296"/>
      <c r="E25" s="133">
        <f t="shared" ref="E25:J28" si="11">ROUND((D25*$K25)+D25,0)</f>
        <v>0</v>
      </c>
      <c r="F25" s="133">
        <f t="shared" si="11"/>
        <v>0</v>
      </c>
      <c r="G25" s="133">
        <f t="shared" si="11"/>
        <v>0</v>
      </c>
      <c r="H25" s="133">
        <f t="shared" si="11"/>
        <v>0</v>
      </c>
      <c r="I25" s="133">
        <f t="shared" si="11"/>
        <v>0</v>
      </c>
      <c r="J25" s="133">
        <f t="shared" si="11"/>
        <v>0</v>
      </c>
      <c r="K25" s="297"/>
      <c r="L25" s="115"/>
    </row>
    <row r="26" spans="1:12" ht="15.5" x14ac:dyDescent="0.35">
      <c r="A26" s="134"/>
      <c r="B26" s="131">
        <f t="shared" ref="B26:B28" si="12">B25+1</f>
        <v>3</v>
      </c>
      <c r="C26" s="132" t="s">
        <v>142</v>
      </c>
      <c r="D26" s="296"/>
      <c r="E26" s="133">
        <f t="shared" si="11"/>
        <v>0</v>
      </c>
      <c r="F26" s="133">
        <f t="shared" si="11"/>
        <v>0</v>
      </c>
      <c r="G26" s="133">
        <f t="shared" si="11"/>
        <v>0</v>
      </c>
      <c r="H26" s="133">
        <f t="shared" si="11"/>
        <v>0</v>
      </c>
      <c r="I26" s="133">
        <f t="shared" si="11"/>
        <v>0</v>
      </c>
      <c r="J26" s="133">
        <f t="shared" si="11"/>
        <v>0</v>
      </c>
      <c r="K26" s="297"/>
      <c r="L26" s="115"/>
    </row>
    <row r="27" spans="1:12" ht="15.5" x14ac:dyDescent="0.35">
      <c r="A27" s="134"/>
      <c r="B27" s="131">
        <f t="shared" si="12"/>
        <v>4</v>
      </c>
      <c r="C27" s="132" t="s">
        <v>143</v>
      </c>
      <c r="D27" s="296"/>
      <c r="E27" s="133">
        <f t="shared" si="11"/>
        <v>0</v>
      </c>
      <c r="F27" s="133">
        <f t="shared" si="11"/>
        <v>0</v>
      </c>
      <c r="G27" s="133">
        <f t="shared" si="11"/>
        <v>0</v>
      </c>
      <c r="H27" s="133">
        <f t="shared" si="11"/>
        <v>0</v>
      </c>
      <c r="I27" s="133">
        <f t="shared" si="11"/>
        <v>0</v>
      </c>
      <c r="J27" s="133">
        <f t="shared" si="11"/>
        <v>0</v>
      </c>
      <c r="K27" s="297"/>
      <c r="L27" s="115"/>
    </row>
    <row r="28" spans="1:12" ht="15.5" x14ac:dyDescent="0.35">
      <c r="A28" s="134"/>
      <c r="B28" s="131">
        <f t="shared" si="12"/>
        <v>5</v>
      </c>
      <c r="C28" s="132" t="s">
        <v>227</v>
      </c>
      <c r="D28" s="296"/>
      <c r="E28" s="133">
        <f t="shared" si="11"/>
        <v>0</v>
      </c>
      <c r="F28" s="133">
        <f t="shared" si="11"/>
        <v>0</v>
      </c>
      <c r="G28" s="133">
        <f t="shared" si="11"/>
        <v>0</v>
      </c>
      <c r="H28" s="133">
        <f t="shared" si="11"/>
        <v>0</v>
      </c>
      <c r="I28" s="133">
        <f t="shared" si="11"/>
        <v>0</v>
      </c>
      <c r="J28" s="133">
        <f t="shared" si="11"/>
        <v>0</v>
      </c>
      <c r="K28" s="297"/>
      <c r="L28" s="115"/>
    </row>
    <row r="29" spans="1:12" ht="15.5" x14ac:dyDescent="0.35">
      <c r="A29" s="134"/>
      <c r="B29" s="141"/>
      <c r="C29" s="138" t="s">
        <v>42</v>
      </c>
      <c r="D29" s="139">
        <f>SUM(D24:D28)</f>
        <v>0</v>
      </c>
      <c r="E29" s="139">
        <f t="shared" ref="E29:J29" si="13">SUM(E24:E28)</f>
        <v>0</v>
      </c>
      <c r="F29" s="139">
        <f t="shared" si="13"/>
        <v>0</v>
      </c>
      <c r="G29" s="139">
        <f t="shared" si="13"/>
        <v>0</v>
      </c>
      <c r="H29" s="139">
        <f t="shared" si="13"/>
        <v>0</v>
      </c>
      <c r="I29" s="139">
        <f t="shared" si="13"/>
        <v>0</v>
      </c>
      <c r="J29" s="139">
        <f t="shared" si="13"/>
        <v>0</v>
      </c>
      <c r="K29" s="142"/>
      <c r="L29" s="115"/>
    </row>
    <row r="30" spans="1:12" ht="15.5" x14ac:dyDescent="0.35">
      <c r="A30" s="134"/>
      <c r="B30" s="123"/>
      <c r="C30" s="143"/>
      <c r="D30" s="144" t="s">
        <v>9</v>
      </c>
      <c r="E30" s="144" t="s">
        <v>10</v>
      </c>
      <c r="F30" s="144" t="s">
        <v>11</v>
      </c>
      <c r="G30" s="144" t="s">
        <v>12</v>
      </c>
      <c r="H30" s="144" t="s">
        <v>13</v>
      </c>
      <c r="I30" s="144" t="s">
        <v>79</v>
      </c>
      <c r="J30" s="144" t="s">
        <v>80</v>
      </c>
      <c r="K30" s="145"/>
      <c r="L30" s="115"/>
    </row>
    <row r="31" spans="1:12" ht="15.5" x14ac:dyDescent="0.35">
      <c r="A31" s="134"/>
      <c r="B31" s="146" t="s">
        <v>8</v>
      </c>
      <c r="C31" s="147" t="s">
        <v>43</v>
      </c>
      <c r="D31" s="148"/>
      <c r="E31" s="148"/>
      <c r="F31" s="148"/>
      <c r="G31" s="148"/>
      <c r="H31" s="148"/>
      <c r="I31" s="148"/>
      <c r="J31" s="148"/>
      <c r="K31" s="151"/>
      <c r="L31" s="115"/>
    </row>
    <row r="32" spans="1:12" ht="15.5" x14ac:dyDescent="0.35">
      <c r="A32" s="134"/>
      <c r="B32" s="152"/>
      <c r="C32" s="132" t="s">
        <v>76</v>
      </c>
      <c r="D32" s="295"/>
      <c r="E32" s="133">
        <f t="shared" ref="E32:J32" si="14">ROUND((D32*$K32)+D32,0)</f>
        <v>0</v>
      </c>
      <c r="F32" s="133">
        <f t="shared" si="14"/>
        <v>0</v>
      </c>
      <c r="G32" s="133">
        <f t="shared" si="14"/>
        <v>0</v>
      </c>
      <c r="H32" s="133">
        <f t="shared" si="14"/>
        <v>0</v>
      </c>
      <c r="I32" s="133">
        <f t="shared" si="14"/>
        <v>0</v>
      </c>
      <c r="J32" s="133">
        <f t="shared" si="14"/>
        <v>0</v>
      </c>
      <c r="K32" s="297"/>
      <c r="L32" s="115"/>
    </row>
    <row r="33" spans="1:12" ht="15.5" x14ac:dyDescent="0.35">
      <c r="A33" s="134"/>
      <c r="B33" s="123"/>
      <c r="C33" s="143"/>
      <c r="D33" s="153" t="s">
        <v>9</v>
      </c>
      <c r="E33" s="153" t="s">
        <v>10</v>
      </c>
      <c r="F33" s="153" t="s">
        <v>11</v>
      </c>
      <c r="G33" s="153" t="s">
        <v>12</v>
      </c>
      <c r="H33" s="153" t="s">
        <v>13</v>
      </c>
      <c r="I33" s="153" t="s">
        <v>79</v>
      </c>
      <c r="J33" s="153" t="s">
        <v>80</v>
      </c>
      <c r="K33" s="154"/>
      <c r="L33" s="115"/>
    </row>
    <row r="34" spans="1:12" ht="15.5" x14ac:dyDescent="0.35">
      <c r="A34" s="134"/>
      <c r="B34" s="155" t="s">
        <v>82</v>
      </c>
      <c r="C34" s="156"/>
      <c r="D34" s="139">
        <f t="shared" ref="D34:J34" si="15">D21+D29+D32</f>
        <v>0</v>
      </c>
      <c r="E34" s="139">
        <f t="shared" si="15"/>
        <v>0</v>
      </c>
      <c r="F34" s="139">
        <f t="shared" si="15"/>
        <v>0</v>
      </c>
      <c r="G34" s="139">
        <f t="shared" si="15"/>
        <v>0</v>
      </c>
      <c r="H34" s="139">
        <f t="shared" si="15"/>
        <v>0</v>
      </c>
      <c r="I34" s="139">
        <f t="shared" si="15"/>
        <v>0</v>
      </c>
      <c r="J34" s="139">
        <f t="shared" si="15"/>
        <v>0</v>
      </c>
      <c r="K34" s="140"/>
      <c r="L34" s="115"/>
    </row>
    <row r="35" spans="1:12" x14ac:dyDescent="0.25">
      <c r="A35" s="115"/>
      <c r="B35" s="116"/>
      <c r="C35" s="115"/>
      <c r="D35" s="115"/>
      <c r="E35" s="115"/>
      <c r="F35" s="115"/>
      <c r="G35" s="115"/>
      <c r="H35" s="115"/>
      <c r="I35" s="115"/>
      <c r="J35" s="115"/>
      <c r="K35" s="117"/>
      <c r="L35" s="115"/>
    </row>
  </sheetData>
  <sheetProtection formatCells="0" formatColumns="0" formatRows="0" insertColumns="0" insertRows="0" deleteColumns="0" deleteRows="0" selectLockedCells="1"/>
  <mergeCells count="2">
    <mergeCell ref="B2:K2"/>
    <mergeCell ref="N2:S2"/>
  </mergeCells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9"/>
  <sheetViews>
    <sheetView zoomScaleNormal="100" workbookViewId="0">
      <selection activeCell="J16" sqref="J16:J24"/>
    </sheetView>
  </sheetViews>
  <sheetFormatPr defaultColWidth="9.1796875" defaultRowHeight="13" x14ac:dyDescent="0.3"/>
  <cols>
    <col min="1" max="1" width="9.1796875" style="36"/>
    <col min="2" max="2" width="3.453125" style="36" customWidth="1"/>
    <col min="3" max="3" width="28.54296875" style="36" bestFit="1" customWidth="1"/>
    <col min="4" max="10" width="10.81640625" style="36" bestFit="1" customWidth="1"/>
    <col min="11" max="16384" width="9.1796875" style="36"/>
  </cols>
  <sheetData>
    <row r="1" spans="1:19" ht="13.5" thickBot="1" x14ac:dyDescent="0.3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9" s="94" customFormat="1" ht="18.5" thickBot="1" x14ac:dyDescent="0.45">
      <c r="A2" s="101"/>
      <c r="B2" s="366" t="s">
        <v>228</v>
      </c>
      <c r="C2" s="367"/>
      <c r="D2" s="367"/>
      <c r="E2" s="367"/>
      <c r="F2" s="367"/>
      <c r="G2" s="367"/>
      <c r="H2" s="367"/>
      <c r="I2" s="367"/>
      <c r="J2" s="368"/>
      <c r="K2" s="101"/>
    </row>
    <row r="3" spans="1:19" ht="15.5" x14ac:dyDescent="0.35">
      <c r="A3" s="99"/>
      <c r="B3" s="200"/>
      <c r="C3" s="201"/>
      <c r="D3" s="202" t="s">
        <v>9</v>
      </c>
      <c r="E3" s="202" t="s">
        <v>10</v>
      </c>
      <c r="F3" s="202" t="s">
        <v>11</v>
      </c>
      <c r="G3" s="202" t="s">
        <v>12</v>
      </c>
      <c r="H3" s="202" t="s">
        <v>13</v>
      </c>
      <c r="I3" s="202" t="s">
        <v>79</v>
      </c>
      <c r="J3" s="203" t="s">
        <v>80</v>
      </c>
      <c r="K3" s="99"/>
    </row>
    <row r="4" spans="1:19" ht="15.5" x14ac:dyDescent="0.35">
      <c r="A4" s="99"/>
      <c r="B4" s="204" t="s">
        <v>3</v>
      </c>
      <c r="C4" s="205" t="s">
        <v>0</v>
      </c>
      <c r="D4" s="206"/>
      <c r="E4" s="206"/>
      <c r="F4" s="206"/>
      <c r="G4" s="206"/>
      <c r="H4" s="206"/>
      <c r="I4" s="206"/>
      <c r="J4" s="207"/>
      <c r="K4" s="99"/>
      <c r="M4" s="353"/>
      <c r="N4" s="353"/>
      <c r="O4" s="353"/>
      <c r="P4" s="353"/>
      <c r="Q4" s="353"/>
      <c r="R4" s="353"/>
      <c r="S4" s="338"/>
    </row>
    <row r="5" spans="1:19" ht="15.5" x14ac:dyDescent="0.35">
      <c r="A5" s="99"/>
      <c r="B5" s="208"/>
      <c r="C5" s="209" t="s">
        <v>83</v>
      </c>
      <c r="D5" s="211">
        <f>'Exhibit B-4'!J15</f>
        <v>0</v>
      </c>
      <c r="E5" s="298"/>
      <c r="F5" s="298"/>
      <c r="G5" s="298"/>
      <c r="H5" s="298"/>
      <c r="I5" s="298"/>
      <c r="J5" s="298"/>
      <c r="K5" s="99"/>
    </row>
    <row r="6" spans="1:19" ht="15.5" x14ac:dyDescent="0.35">
      <c r="A6" s="99"/>
      <c r="B6" s="208"/>
      <c r="C6" s="210" t="s">
        <v>84</v>
      </c>
      <c r="D6" s="211">
        <f>'Exhibit B-4'!J27</f>
        <v>0</v>
      </c>
      <c r="E6" s="298"/>
      <c r="F6" s="298"/>
      <c r="G6" s="298"/>
      <c r="H6" s="298"/>
      <c r="I6" s="298"/>
      <c r="J6" s="298"/>
      <c r="K6" s="99"/>
    </row>
    <row r="7" spans="1:19" ht="15.5" x14ac:dyDescent="0.35">
      <c r="A7" s="99"/>
      <c r="B7" s="208"/>
      <c r="C7" s="210" t="s">
        <v>85</v>
      </c>
      <c r="D7" s="211">
        <f>'Exhibit B-4'!J33</f>
        <v>0</v>
      </c>
      <c r="E7" s="298"/>
      <c r="F7" s="298"/>
      <c r="G7" s="298"/>
      <c r="H7" s="298"/>
      <c r="I7" s="298"/>
      <c r="J7" s="298"/>
      <c r="K7" s="99"/>
    </row>
    <row r="8" spans="1:19" ht="15.5" x14ac:dyDescent="0.35">
      <c r="A8" s="99"/>
      <c r="B8" s="208"/>
      <c r="C8" s="210" t="s">
        <v>86</v>
      </c>
      <c r="D8" s="211">
        <f>'Exhibit B-4'!J38</f>
        <v>0</v>
      </c>
      <c r="E8" s="299"/>
      <c r="F8" s="299"/>
      <c r="G8" s="299"/>
      <c r="H8" s="299"/>
      <c r="I8" s="299"/>
      <c r="J8" s="299"/>
      <c r="K8" s="99"/>
    </row>
    <row r="9" spans="1:19" ht="15.5" x14ac:dyDescent="0.35">
      <c r="A9" s="99"/>
      <c r="B9" s="208"/>
      <c r="C9" s="212" t="s">
        <v>87</v>
      </c>
      <c r="D9" s="213">
        <f>SUM(D5:D8)</f>
        <v>0</v>
      </c>
      <c r="E9" s="213">
        <f t="shared" ref="E9:J9" si="0">SUM(E5:E8)</f>
        <v>0</v>
      </c>
      <c r="F9" s="213">
        <f t="shared" si="0"/>
        <v>0</v>
      </c>
      <c r="G9" s="213">
        <f t="shared" si="0"/>
        <v>0</v>
      </c>
      <c r="H9" s="213">
        <f t="shared" si="0"/>
        <v>0</v>
      </c>
      <c r="I9" s="213">
        <f t="shared" si="0"/>
        <v>0</v>
      </c>
      <c r="J9" s="213">
        <f t="shared" si="0"/>
        <v>0</v>
      </c>
      <c r="K9" s="99"/>
    </row>
    <row r="10" spans="1:19" ht="15.5" x14ac:dyDescent="0.35">
      <c r="A10" s="99"/>
      <c r="B10" s="208"/>
      <c r="C10" s="214"/>
      <c r="D10" s="214"/>
      <c r="E10" s="214"/>
      <c r="F10" s="214"/>
      <c r="G10" s="214"/>
      <c r="H10" s="214"/>
      <c r="I10" s="214"/>
      <c r="J10" s="215"/>
      <c r="K10" s="99"/>
    </row>
    <row r="11" spans="1:19" ht="15.5" x14ac:dyDescent="0.35">
      <c r="A11" s="99"/>
      <c r="B11" s="204" t="s">
        <v>7</v>
      </c>
      <c r="C11" s="205" t="s">
        <v>88</v>
      </c>
      <c r="D11" s="206"/>
      <c r="E11" s="206"/>
      <c r="F11" s="206"/>
      <c r="G11" s="206"/>
      <c r="H11" s="206"/>
      <c r="I11" s="206"/>
      <c r="J11" s="207"/>
      <c r="K11" s="99"/>
      <c r="L11" s="37"/>
    </row>
    <row r="12" spans="1:19" ht="15.5" x14ac:dyDescent="0.35">
      <c r="A12" s="99"/>
      <c r="B12" s="216" t="s">
        <v>17</v>
      </c>
      <c r="C12" s="217" t="s">
        <v>17</v>
      </c>
      <c r="D12" s="218">
        <f>'Exhibit B-4'!J48</f>
        <v>0</v>
      </c>
      <c r="E12" s="218">
        <f>'Exhibit B-6'!E34</f>
        <v>0</v>
      </c>
      <c r="F12" s="218">
        <f>'Exhibit B-6'!F34</f>
        <v>0</v>
      </c>
      <c r="G12" s="218">
        <f>'Exhibit B-6'!G34</f>
        <v>0</v>
      </c>
      <c r="H12" s="218">
        <f>'Exhibit B-6'!H34</f>
        <v>0</v>
      </c>
      <c r="I12" s="218">
        <f>'Exhibit B-6'!I34</f>
        <v>0</v>
      </c>
      <c r="J12" s="218">
        <f>'Exhibit B-6'!J34</f>
        <v>0</v>
      </c>
      <c r="K12" s="99"/>
    </row>
    <row r="13" spans="1:19" ht="15.5" x14ac:dyDescent="0.35">
      <c r="A13" s="99"/>
      <c r="B13" s="208"/>
      <c r="C13" s="214"/>
      <c r="D13" s="214"/>
      <c r="E13" s="214"/>
      <c r="F13" s="214"/>
      <c r="G13" s="214"/>
      <c r="H13" s="214"/>
      <c r="I13" s="214"/>
      <c r="J13" s="215"/>
      <c r="K13" s="99"/>
    </row>
    <row r="14" spans="1:19" ht="15.5" x14ac:dyDescent="0.35">
      <c r="A14" s="99"/>
      <c r="B14" s="204" t="s">
        <v>8</v>
      </c>
      <c r="C14" s="205" t="s">
        <v>89</v>
      </c>
      <c r="D14" s="206"/>
      <c r="E14" s="206"/>
      <c r="F14" s="206"/>
      <c r="G14" s="206"/>
      <c r="H14" s="206"/>
      <c r="I14" s="206"/>
      <c r="J14" s="207"/>
      <c r="K14" s="99"/>
    </row>
    <row r="15" spans="1:19" ht="15.5" x14ac:dyDescent="0.35">
      <c r="A15" s="99"/>
      <c r="B15" s="216" t="s">
        <v>17</v>
      </c>
      <c r="C15" s="217" t="s">
        <v>17</v>
      </c>
      <c r="D15" s="219">
        <f t="shared" ref="D15:J15" si="1">D9-D12</f>
        <v>0</v>
      </c>
      <c r="E15" s="219">
        <f t="shared" si="1"/>
        <v>0</v>
      </c>
      <c r="F15" s="219">
        <f t="shared" si="1"/>
        <v>0</v>
      </c>
      <c r="G15" s="219">
        <f t="shared" si="1"/>
        <v>0</v>
      </c>
      <c r="H15" s="219">
        <f t="shared" si="1"/>
        <v>0</v>
      </c>
      <c r="I15" s="219">
        <f t="shared" si="1"/>
        <v>0</v>
      </c>
      <c r="J15" s="219">
        <f t="shared" si="1"/>
        <v>0</v>
      </c>
      <c r="K15" s="99"/>
    </row>
    <row r="16" spans="1:19" ht="15.5" x14ac:dyDescent="0.35">
      <c r="A16" s="99"/>
      <c r="B16" s="220" t="s">
        <v>134</v>
      </c>
      <c r="C16" s="221"/>
      <c r="D16" s="221"/>
      <c r="E16" s="221"/>
      <c r="F16" s="222"/>
      <c r="G16" s="222"/>
      <c r="H16" s="222"/>
      <c r="I16" s="222"/>
      <c r="J16" s="223"/>
      <c r="K16" s="99"/>
    </row>
    <row r="17" spans="1:11" ht="12.75" customHeight="1" x14ac:dyDescent="0.3">
      <c r="A17" s="99"/>
      <c r="B17" s="339"/>
      <c r="C17" s="310"/>
      <c r="D17" s="310"/>
      <c r="E17" s="310"/>
      <c r="F17" s="310"/>
      <c r="G17" s="310"/>
      <c r="H17" s="310"/>
      <c r="I17" s="310"/>
      <c r="J17" s="310"/>
      <c r="K17" s="99"/>
    </row>
    <row r="18" spans="1:11" ht="12.75" customHeight="1" x14ac:dyDescent="0.3">
      <c r="A18" s="99"/>
      <c r="B18" s="339"/>
      <c r="C18" s="310"/>
      <c r="D18" s="310"/>
      <c r="E18" s="310"/>
      <c r="F18" s="310"/>
      <c r="G18" s="310"/>
      <c r="H18" s="310"/>
      <c r="I18" s="310"/>
      <c r="J18" s="310"/>
      <c r="K18" s="99"/>
    </row>
    <row r="19" spans="1:11" ht="12.75" customHeight="1" x14ac:dyDescent="0.3">
      <c r="A19" s="99"/>
      <c r="B19" s="339"/>
      <c r="C19" s="310"/>
      <c r="D19" s="310"/>
      <c r="E19" s="310"/>
      <c r="F19" s="310"/>
      <c r="G19" s="310"/>
      <c r="H19" s="310"/>
      <c r="I19" s="310"/>
      <c r="J19" s="310"/>
      <c r="K19" s="99"/>
    </row>
    <row r="20" spans="1:11" ht="12.75" customHeight="1" x14ac:dyDescent="0.3">
      <c r="A20" s="99"/>
      <c r="B20" s="339"/>
      <c r="C20" s="310"/>
      <c r="D20" s="310"/>
      <c r="E20" s="310"/>
      <c r="F20" s="310"/>
      <c r="G20" s="310"/>
      <c r="H20" s="310"/>
      <c r="I20" s="310"/>
      <c r="J20" s="310"/>
      <c r="K20" s="99"/>
    </row>
    <row r="21" spans="1:11" ht="12.75" customHeight="1" x14ac:dyDescent="0.3">
      <c r="A21" s="99"/>
      <c r="B21" s="339"/>
      <c r="C21" s="310"/>
      <c r="D21" s="310"/>
      <c r="E21" s="310"/>
      <c r="F21" s="310"/>
      <c r="G21" s="310"/>
      <c r="H21" s="310"/>
      <c r="I21" s="310"/>
      <c r="J21" s="310"/>
      <c r="K21" s="99"/>
    </row>
    <row r="22" spans="1:11" ht="12.75" customHeight="1" x14ac:dyDescent="0.3">
      <c r="A22" s="99"/>
      <c r="B22" s="339"/>
      <c r="C22" s="310"/>
      <c r="D22" s="310"/>
      <c r="E22" s="310"/>
      <c r="F22" s="310"/>
      <c r="G22" s="310"/>
      <c r="H22" s="310"/>
      <c r="I22" s="310"/>
      <c r="J22" s="310"/>
      <c r="K22" s="99"/>
    </row>
    <row r="23" spans="1:11" ht="12.75" customHeight="1" x14ac:dyDescent="0.3">
      <c r="A23" s="99"/>
      <c r="B23" s="339"/>
      <c r="C23" s="310"/>
      <c r="D23" s="310"/>
      <c r="E23" s="310"/>
      <c r="F23" s="310"/>
      <c r="G23" s="310"/>
      <c r="H23" s="310"/>
      <c r="I23" s="310"/>
      <c r="J23" s="310"/>
      <c r="K23" s="99"/>
    </row>
    <row r="24" spans="1:11" ht="12.75" customHeight="1" x14ac:dyDescent="0.3">
      <c r="A24" s="99"/>
      <c r="B24" s="339"/>
      <c r="C24" s="310"/>
      <c r="D24" s="310"/>
      <c r="E24" s="310"/>
      <c r="F24" s="310"/>
      <c r="G24" s="310"/>
      <c r="H24" s="310"/>
      <c r="I24" s="310"/>
      <c r="J24" s="310"/>
      <c r="K24" s="99"/>
    </row>
    <row r="25" spans="1:11" ht="15.5" x14ac:dyDescent="0.35">
      <c r="A25" s="99"/>
      <c r="B25" s="216" t="s">
        <v>90</v>
      </c>
      <c r="C25" s="217"/>
      <c r="D25" s="217"/>
      <c r="E25" s="214"/>
      <c r="F25" s="214"/>
      <c r="G25" s="214"/>
      <c r="H25" s="214"/>
      <c r="I25" s="214"/>
      <c r="J25" s="215"/>
      <c r="K25" s="99"/>
    </row>
    <row r="26" spans="1:11" ht="12.75" customHeight="1" x14ac:dyDescent="0.3">
      <c r="A26" s="99"/>
      <c r="B26" s="311"/>
      <c r="C26" s="312"/>
      <c r="D26" s="312"/>
      <c r="E26" s="312"/>
      <c r="F26" s="312"/>
      <c r="G26" s="312"/>
      <c r="H26" s="312"/>
      <c r="I26" s="312"/>
      <c r="J26" s="313"/>
      <c r="K26" s="99"/>
    </row>
    <row r="27" spans="1:11" ht="12.75" customHeight="1" x14ac:dyDescent="0.3">
      <c r="A27" s="99"/>
      <c r="B27" s="311"/>
      <c r="C27" s="312"/>
      <c r="D27" s="312"/>
      <c r="E27" s="312"/>
      <c r="F27" s="312"/>
      <c r="G27" s="312"/>
      <c r="H27" s="312"/>
      <c r="I27" s="312"/>
      <c r="J27" s="313"/>
      <c r="K27" s="99"/>
    </row>
    <row r="28" spans="1:11" ht="12.75" customHeight="1" x14ac:dyDescent="0.3">
      <c r="A28" s="99"/>
      <c r="B28" s="311"/>
      <c r="C28" s="312"/>
      <c r="D28" s="312"/>
      <c r="E28" s="312"/>
      <c r="F28" s="312"/>
      <c r="G28" s="312"/>
      <c r="H28" s="312"/>
      <c r="I28" s="312"/>
      <c r="J28" s="313"/>
      <c r="K28" s="99"/>
    </row>
    <row r="29" spans="1:11" ht="12.75" customHeight="1" x14ac:dyDescent="0.3">
      <c r="A29" s="99"/>
      <c r="B29" s="311"/>
      <c r="C29" s="312"/>
      <c r="D29" s="312"/>
      <c r="E29" s="312"/>
      <c r="F29" s="312"/>
      <c r="G29" s="312"/>
      <c r="H29" s="312"/>
      <c r="I29" s="312"/>
      <c r="J29" s="313"/>
      <c r="K29" s="99"/>
    </row>
    <row r="30" spans="1:11" ht="12.75" customHeight="1" x14ac:dyDescent="0.3">
      <c r="A30" s="99"/>
      <c r="B30" s="311"/>
      <c r="C30" s="312"/>
      <c r="D30" s="312"/>
      <c r="E30" s="312"/>
      <c r="F30" s="312"/>
      <c r="G30" s="312"/>
      <c r="H30" s="312"/>
      <c r="I30" s="312"/>
      <c r="J30" s="313"/>
      <c r="K30" s="99"/>
    </row>
    <row r="31" spans="1:11" ht="12.75" customHeight="1" x14ac:dyDescent="0.3">
      <c r="A31" s="99"/>
      <c r="B31" s="311"/>
      <c r="C31" s="312"/>
      <c r="D31" s="312"/>
      <c r="E31" s="312"/>
      <c r="F31" s="312"/>
      <c r="G31" s="312"/>
      <c r="H31" s="312"/>
      <c r="I31" s="312"/>
      <c r="J31" s="313"/>
      <c r="K31" s="99"/>
    </row>
    <row r="32" spans="1:11" ht="12.75" customHeight="1" x14ac:dyDescent="0.3">
      <c r="A32" s="99"/>
      <c r="B32" s="311"/>
      <c r="C32" s="312"/>
      <c r="D32" s="312"/>
      <c r="E32" s="312"/>
      <c r="F32" s="312"/>
      <c r="G32" s="312"/>
      <c r="H32" s="312"/>
      <c r="I32" s="312"/>
      <c r="J32" s="313"/>
      <c r="K32" s="99"/>
    </row>
    <row r="33" spans="1:11" ht="12.75" customHeight="1" x14ac:dyDescent="0.3">
      <c r="A33" s="99"/>
      <c r="B33" s="311"/>
      <c r="C33" s="312"/>
      <c r="D33" s="312"/>
      <c r="E33" s="312"/>
      <c r="F33" s="312"/>
      <c r="G33" s="312"/>
      <c r="H33" s="312"/>
      <c r="I33" s="312"/>
      <c r="J33" s="313"/>
      <c r="K33" s="99"/>
    </row>
    <row r="34" spans="1:11" ht="12.75" customHeight="1" x14ac:dyDescent="0.3">
      <c r="A34" s="99"/>
      <c r="B34" s="311"/>
      <c r="C34" s="312"/>
      <c r="D34" s="312"/>
      <c r="E34" s="312"/>
      <c r="F34" s="312"/>
      <c r="G34" s="312"/>
      <c r="H34" s="312"/>
      <c r="I34" s="312"/>
      <c r="J34" s="313"/>
      <c r="K34" s="99"/>
    </row>
    <row r="35" spans="1:11" ht="12.75" customHeight="1" x14ac:dyDescent="0.3">
      <c r="A35" s="99"/>
      <c r="B35" s="311"/>
      <c r="C35" s="312"/>
      <c r="D35" s="312"/>
      <c r="E35" s="312"/>
      <c r="F35" s="312"/>
      <c r="G35" s="312"/>
      <c r="H35" s="312"/>
      <c r="I35" s="312"/>
      <c r="J35" s="313"/>
      <c r="K35" s="99"/>
    </row>
    <row r="36" spans="1:11" ht="12.75" customHeight="1" x14ac:dyDescent="0.3">
      <c r="A36" s="99"/>
      <c r="B36" s="311"/>
      <c r="C36" s="312"/>
      <c r="D36" s="312"/>
      <c r="E36" s="312"/>
      <c r="F36" s="312"/>
      <c r="G36" s="312"/>
      <c r="H36" s="312"/>
      <c r="I36" s="312"/>
      <c r="J36" s="313"/>
      <c r="K36" s="99"/>
    </row>
    <row r="37" spans="1:11" ht="12.75" customHeight="1" x14ac:dyDescent="0.3">
      <c r="A37" s="99"/>
      <c r="B37" s="314"/>
      <c r="C37" s="315"/>
      <c r="D37" s="315"/>
      <c r="E37" s="315"/>
      <c r="F37" s="315"/>
      <c r="G37" s="315"/>
      <c r="H37" s="315"/>
      <c r="I37" s="315"/>
      <c r="J37" s="316"/>
      <c r="K37" s="99"/>
    </row>
    <row r="38" spans="1:11" ht="63.75" customHeigh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</row>
    <row r="39" spans="1:11" x14ac:dyDescent="0.3">
      <c r="A39" s="99"/>
    </row>
  </sheetData>
  <sheetProtection formatCells="0" formatColumns="0" formatRows="0" insertColumns="0" insertRows="0"/>
  <mergeCells count="2">
    <mergeCell ref="B2:J2"/>
    <mergeCell ref="M4:R4"/>
  </mergeCells>
  <pageMargins left="0.4" right="0.44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K27" sqref="K27"/>
    </sheetView>
  </sheetViews>
  <sheetFormatPr defaultColWidth="9.1796875" defaultRowHeight="12.5" x14ac:dyDescent="0.25"/>
  <cols>
    <col min="1" max="1" width="3.26953125" style="1" customWidth="1"/>
    <col min="2" max="2" width="28.54296875" style="1" customWidth="1"/>
    <col min="3" max="7" width="10.1796875" style="1" bestFit="1" customWidth="1"/>
    <col min="8" max="8" width="5.1796875" style="22" customWidth="1"/>
    <col min="9" max="16384" width="9.1796875" style="1"/>
  </cols>
  <sheetData>
    <row r="1" spans="1:9" ht="13" x14ac:dyDescent="0.3">
      <c r="A1" s="371" t="e">
        <f>#REF!&amp;" "&amp;#REF!</f>
        <v>#REF!</v>
      </c>
      <c r="B1" s="371"/>
      <c r="C1" s="371"/>
      <c r="D1" s="371"/>
      <c r="E1" s="35"/>
      <c r="F1" s="38" t="e">
        <f>#REF!</f>
        <v>#REF!</v>
      </c>
      <c r="G1" s="39" t="e">
        <f>#REF!</f>
        <v>#REF!</v>
      </c>
    </row>
    <row r="3" spans="1:9" s="8" customFormat="1" ht="15.5" x14ac:dyDescent="0.35">
      <c r="A3" s="369" t="s">
        <v>14</v>
      </c>
      <c r="B3" s="369"/>
      <c r="C3" s="369"/>
      <c r="D3" s="369"/>
      <c r="E3" s="369"/>
      <c r="F3" s="369"/>
      <c r="G3" s="369"/>
      <c r="H3" s="23"/>
      <c r="I3" s="7"/>
    </row>
    <row r="4" spans="1:9" s="8" customFormat="1" ht="14" x14ac:dyDescent="0.3">
      <c r="A4" s="9"/>
      <c r="B4" s="9"/>
      <c r="C4" s="9"/>
      <c r="D4" s="9"/>
      <c r="E4" s="9"/>
      <c r="F4" s="9"/>
      <c r="G4" s="9"/>
      <c r="H4" s="23"/>
      <c r="I4" s="7"/>
    </row>
    <row r="5" spans="1:9" s="10" customFormat="1" ht="13" x14ac:dyDescent="0.3">
      <c r="A5" s="370" t="s">
        <v>18</v>
      </c>
      <c r="B5" s="370"/>
      <c r="C5" s="370"/>
      <c r="D5" s="370"/>
      <c r="E5" s="370"/>
      <c r="F5" s="370"/>
      <c r="G5" s="370"/>
      <c r="H5" s="23"/>
    </row>
    <row r="7" spans="1:9" ht="13" x14ac:dyDescent="0.3"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</row>
    <row r="8" spans="1:9" ht="13" x14ac:dyDescent="0.3">
      <c r="A8" s="5" t="s">
        <v>3</v>
      </c>
      <c r="B8" s="5" t="s">
        <v>19</v>
      </c>
      <c r="C8" s="6"/>
      <c r="D8" s="6"/>
      <c r="E8" s="6"/>
      <c r="F8" s="6"/>
      <c r="G8" s="6"/>
    </row>
    <row r="9" spans="1:9" x14ac:dyDescent="0.25">
      <c r="B9" s="26" t="s">
        <v>20</v>
      </c>
      <c r="C9" s="26"/>
      <c r="D9" s="11">
        <f>ROUND(C9*H9,0)</f>
        <v>0</v>
      </c>
      <c r="E9" s="4">
        <f>ROUND(D9*H9,0)</f>
        <v>0</v>
      </c>
      <c r="F9" s="4">
        <f>ROUND(E9*H9,0)</f>
        <v>0</v>
      </c>
      <c r="G9" s="4">
        <f>ROUND(F9*H9,0)</f>
        <v>0</v>
      </c>
      <c r="H9" s="29">
        <v>1.02</v>
      </c>
    </row>
    <row r="10" spans="1:9" x14ac:dyDescent="0.25">
      <c r="B10" s="26" t="s">
        <v>21</v>
      </c>
      <c r="C10" s="26"/>
      <c r="D10" s="11">
        <f t="shared" ref="D10:D17" si="0">ROUND(C10*H10,0)</f>
        <v>0</v>
      </c>
      <c r="E10" s="4">
        <f t="shared" ref="E10:E18" si="1">ROUND(D10*H10,0)</f>
        <v>0</v>
      </c>
      <c r="F10" s="4">
        <f t="shared" ref="F10:F18" si="2">ROUND(E10*H10,0)</f>
        <v>0</v>
      </c>
      <c r="G10" s="4">
        <f t="shared" ref="G10:G18" si="3">ROUND(F10*H10,0)</f>
        <v>0</v>
      </c>
      <c r="H10" s="29">
        <v>1.02</v>
      </c>
    </row>
    <row r="11" spans="1:9" x14ac:dyDescent="0.25">
      <c r="B11" s="26" t="s">
        <v>22</v>
      </c>
      <c r="C11" s="26"/>
      <c r="D11" s="11">
        <f t="shared" si="0"/>
        <v>0</v>
      </c>
      <c r="E11" s="4">
        <f t="shared" si="1"/>
        <v>0</v>
      </c>
      <c r="F11" s="4">
        <f t="shared" si="2"/>
        <v>0</v>
      </c>
      <c r="G11" s="4">
        <f t="shared" si="3"/>
        <v>0</v>
      </c>
      <c r="H11" s="29">
        <v>1.02</v>
      </c>
    </row>
    <row r="12" spans="1:9" x14ac:dyDescent="0.25">
      <c r="B12" s="26" t="s">
        <v>23</v>
      </c>
      <c r="C12" s="26"/>
      <c r="D12" s="11">
        <f t="shared" si="0"/>
        <v>0</v>
      </c>
      <c r="E12" s="4">
        <f t="shared" si="1"/>
        <v>0</v>
      </c>
      <c r="F12" s="4">
        <f t="shared" si="2"/>
        <v>0</v>
      </c>
      <c r="G12" s="4">
        <f t="shared" si="3"/>
        <v>0</v>
      </c>
      <c r="H12" s="29">
        <v>1.02</v>
      </c>
    </row>
    <row r="13" spans="1:9" x14ac:dyDescent="0.25">
      <c r="B13" s="26" t="s">
        <v>24</v>
      </c>
      <c r="C13" s="26"/>
      <c r="D13" s="11">
        <f t="shared" si="0"/>
        <v>0</v>
      </c>
      <c r="E13" s="4">
        <f t="shared" si="1"/>
        <v>0</v>
      </c>
      <c r="F13" s="4">
        <f t="shared" si="2"/>
        <v>0</v>
      </c>
      <c r="G13" s="4">
        <f t="shared" si="3"/>
        <v>0</v>
      </c>
      <c r="H13" s="29">
        <v>1.02</v>
      </c>
    </row>
    <row r="14" spans="1:9" x14ac:dyDescent="0.25">
      <c r="B14" s="26" t="s">
        <v>25</v>
      </c>
      <c r="C14" s="26"/>
      <c r="D14" s="11">
        <f t="shared" si="0"/>
        <v>0</v>
      </c>
      <c r="E14" s="4">
        <f t="shared" si="1"/>
        <v>0</v>
      </c>
      <c r="F14" s="4">
        <f t="shared" si="2"/>
        <v>0</v>
      </c>
      <c r="G14" s="4">
        <f t="shared" si="3"/>
        <v>0</v>
      </c>
      <c r="H14" s="29">
        <v>1.02</v>
      </c>
    </row>
    <row r="15" spans="1:9" x14ac:dyDescent="0.25">
      <c r="B15" s="26" t="s">
        <v>26</v>
      </c>
      <c r="C15" s="26"/>
      <c r="D15" s="11">
        <f t="shared" si="0"/>
        <v>0</v>
      </c>
      <c r="E15" s="4">
        <f t="shared" si="1"/>
        <v>0</v>
      </c>
      <c r="F15" s="4">
        <f t="shared" si="2"/>
        <v>0</v>
      </c>
      <c r="G15" s="4">
        <f t="shared" si="3"/>
        <v>0</v>
      </c>
      <c r="H15" s="29">
        <v>1.02</v>
      </c>
    </row>
    <row r="16" spans="1:9" x14ac:dyDescent="0.25">
      <c r="B16" s="26" t="s">
        <v>27</v>
      </c>
      <c r="C16" s="26"/>
      <c r="D16" s="11">
        <f t="shared" si="0"/>
        <v>0</v>
      </c>
      <c r="E16" s="4">
        <f t="shared" si="1"/>
        <v>0</v>
      </c>
      <c r="F16" s="4">
        <f t="shared" si="2"/>
        <v>0</v>
      </c>
      <c r="G16" s="4">
        <f t="shared" si="3"/>
        <v>0</v>
      </c>
      <c r="H16" s="29">
        <v>1.02</v>
      </c>
    </row>
    <row r="17" spans="1:8" x14ac:dyDescent="0.25">
      <c r="B17" s="26" t="s">
        <v>28</v>
      </c>
      <c r="C17" s="26"/>
      <c r="D17" s="11">
        <f t="shared" si="0"/>
        <v>0</v>
      </c>
      <c r="E17" s="4">
        <f t="shared" si="1"/>
        <v>0</v>
      </c>
      <c r="F17" s="4">
        <f t="shared" si="2"/>
        <v>0</v>
      </c>
      <c r="G17" s="4">
        <f t="shared" si="3"/>
        <v>0</v>
      </c>
      <c r="H17" s="29">
        <v>1.02</v>
      </c>
    </row>
    <row r="18" spans="1:8" x14ac:dyDescent="0.25">
      <c r="B18" s="26" t="s">
        <v>29</v>
      </c>
      <c r="C18" s="26"/>
      <c r="D18" s="11">
        <f>ROUND(C18*H18,0)</f>
        <v>0</v>
      </c>
      <c r="E18" s="4">
        <f t="shared" si="1"/>
        <v>0</v>
      </c>
      <c r="F18" s="4">
        <f t="shared" si="2"/>
        <v>0</v>
      </c>
      <c r="G18" s="4">
        <f t="shared" si="3"/>
        <v>0</v>
      </c>
      <c r="H18" s="29">
        <v>1.02</v>
      </c>
    </row>
    <row r="19" spans="1:8" x14ac:dyDescent="0.25">
      <c r="B19" s="31" t="s">
        <v>30</v>
      </c>
      <c r="C19" s="20">
        <f>SUM(C9:C18)</f>
        <v>0</v>
      </c>
      <c r="D19" s="20">
        <f>SUM(D9:D18)</f>
        <v>0</v>
      </c>
      <c r="E19" s="20">
        <f>SUM(E9:E18)</f>
        <v>0</v>
      </c>
      <c r="F19" s="20">
        <f>SUM(F9:F18)</f>
        <v>0</v>
      </c>
      <c r="G19" s="20">
        <f>SUM(G9:G18)</f>
        <v>0</v>
      </c>
      <c r="H19" s="29"/>
    </row>
    <row r="20" spans="1:8" x14ac:dyDescent="0.25">
      <c r="B20" s="26" t="s">
        <v>31</v>
      </c>
      <c r="C20" s="26"/>
      <c r="D20" s="4">
        <f>ROUND(C20*H20,0)</f>
        <v>0</v>
      </c>
      <c r="E20" s="4">
        <f>ROUND(D20*H20,0)</f>
        <v>0</v>
      </c>
      <c r="F20" s="4">
        <f>ROUND(E20*H20,0)</f>
        <v>0</v>
      </c>
      <c r="G20" s="4">
        <f>ROUND(F20*H20,0)</f>
        <v>0</v>
      </c>
      <c r="H20" s="29">
        <v>1</v>
      </c>
    </row>
    <row r="21" spans="1:8" x14ac:dyDescent="0.25">
      <c r="A21" s="1" t="s">
        <v>17</v>
      </c>
      <c r="B21" s="26" t="s">
        <v>32</v>
      </c>
      <c r="C21" s="26"/>
      <c r="D21" s="4">
        <f>ROUND(C21*H21,0)</f>
        <v>0</v>
      </c>
      <c r="E21" s="4">
        <f>ROUND(D21*H21,0)</f>
        <v>0</v>
      </c>
      <c r="F21" s="4">
        <f>ROUND(E21*H21,0)</f>
        <v>0</v>
      </c>
      <c r="G21" s="4">
        <f>ROUND(F21*H21,0)</f>
        <v>0</v>
      </c>
      <c r="H21" s="29">
        <v>1</v>
      </c>
    </row>
    <row r="22" spans="1:8" x14ac:dyDescent="0.25">
      <c r="B22" s="26" t="s">
        <v>33</v>
      </c>
      <c r="C22" s="26"/>
      <c r="D22" s="4">
        <f>ROUND(C22*H22,0)</f>
        <v>0</v>
      </c>
      <c r="E22" s="4">
        <f>ROUND(D22*H22,0)</f>
        <v>0</v>
      </c>
      <c r="F22" s="4">
        <f>ROUND(E22*H22,0)</f>
        <v>0</v>
      </c>
      <c r="G22" s="4">
        <f>ROUND(F22*H22,0)</f>
        <v>0</v>
      </c>
      <c r="H22" s="29">
        <v>1.02</v>
      </c>
    </row>
    <row r="23" spans="1:8" x14ac:dyDescent="0.25">
      <c r="B23" s="26" t="s">
        <v>34</v>
      </c>
      <c r="C23" s="26"/>
      <c r="D23" s="4">
        <f>ROUND(C23*H23,0)</f>
        <v>0</v>
      </c>
      <c r="E23" s="4">
        <f>ROUND(D23*H23,0)</f>
        <v>0</v>
      </c>
      <c r="F23" s="4">
        <f>ROUND(E23*H23,0)</f>
        <v>0</v>
      </c>
      <c r="G23" s="4">
        <f>ROUND(F23*H23,0)</f>
        <v>0</v>
      </c>
      <c r="H23" s="29">
        <v>1.02</v>
      </c>
    </row>
    <row r="24" spans="1:8" ht="12.75" customHeight="1" x14ac:dyDescent="0.25">
      <c r="B24" s="31" t="s">
        <v>35</v>
      </c>
      <c r="C24" s="20">
        <f>SUM(C19:C23)</f>
        <v>0</v>
      </c>
      <c r="D24" s="20">
        <f>SUM(D19:D23)</f>
        <v>0</v>
      </c>
      <c r="E24" s="20">
        <f>SUM(E19:E23)</f>
        <v>0</v>
      </c>
      <c r="F24" s="20">
        <f>SUM(F19:F23)</f>
        <v>0</v>
      </c>
      <c r="G24" s="20">
        <f>SUM(G19:G23)</f>
        <v>0</v>
      </c>
      <c r="H24" s="29"/>
    </row>
    <row r="25" spans="1:8" x14ac:dyDescent="0.25">
      <c r="B25" s="25"/>
      <c r="H25" s="29"/>
    </row>
    <row r="26" spans="1:8" ht="13" x14ac:dyDescent="0.3">
      <c r="B26" s="25"/>
      <c r="C26" s="3" t="s">
        <v>9</v>
      </c>
      <c r="D26" s="3" t="s">
        <v>10</v>
      </c>
      <c r="E26" s="3" t="s">
        <v>11</v>
      </c>
      <c r="F26" s="3" t="s">
        <v>12</v>
      </c>
      <c r="G26" s="3" t="s">
        <v>13</v>
      </c>
      <c r="H26" s="29"/>
    </row>
    <row r="27" spans="1:8" s="13" customFormat="1" ht="13" x14ac:dyDescent="0.3">
      <c r="A27" s="5" t="s">
        <v>7</v>
      </c>
      <c r="B27" s="32" t="s">
        <v>36</v>
      </c>
      <c r="C27" s="12"/>
      <c r="D27" s="12"/>
      <c r="E27" s="12"/>
      <c r="F27" s="12"/>
      <c r="G27" s="12"/>
      <c r="H27" s="29"/>
    </row>
    <row r="28" spans="1:8" x14ac:dyDescent="0.25">
      <c r="B28" s="26" t="s">
        <v>37</v>
      </c>
      <c r="C28" s="26"/>
      <c r="D28" s="4">
        <f>ROUND(C28*H28,0)</f>
        <v>0</v>
      </c>
      <c r="E28" s="4">
        <f>ROUND(D28*H28,0)</f>
        <v>0</v>
      </c>
      <c r="F28" s="4">
        <f>ROUND(E28*H28,0)</f>
        <v>0</v>
      </c>
      <c r="G28" s="4">
        <f>ROUND(F28*H28,0)</f>
        <v>0</v>
      </c>
      <c r="H28" s="29">
        <v>1.02</v>
      </c>
    </row>
    <row r="29" spans="1:8" x14ac:dyDescent="0.25">
      <c r="B29" s="26" t="s">
        <v>38</v>
      </c>
      <c r="C29" s="26"/>
      <c r="D29" s="4">
        <f>ROUND(C29*H29,0)</f>
        <v>0</v>
      </c>
      <c r="E29" s="4">
        <f>ROUND(D29*H29,0)</f>
        <v>0</v>
      </c>
      <c r="F29" s="4">
        <f>ROUND(E29*H29,0)</f>
        <v>0</v>
      </c>
      <c r="G29" s="4">
        <f>ROUND(F29*H29,0)</f>
        <v>0</v>
      </c>
      <c r="H29" s="29">
        <v>1.02</v>
      </c>
    </row>
    <row r="30" spans="1:8" x14ac:dyDescent="0.25">
      <c r="B30" s="26" t="s">
        <v>39</v>
      </c>
      <c r="C30" s="26"/>
      <c r="D30" s="4">
        <f>ROUND(C30*H30,0)</f>
        <v>0</v>
      </c>
      <c r="E30" s="4">
        <f>ROUND(D30*H30,0)</f>
        <v>0</v>
      </c>
      <c r="F30" s="4">
        <f>ROUND(E30*H30,0)</f>
        <v>0</v>
      </c>
      <c r="G30" s="4">
        <f>ROUND(F30*H30,0)</f>
        <v>0</v>
      </c>
      <c r="H30" s="29">
        <v>1.02</v>
      </c>
    </row>
    <row r="31" spans="1:8" x14ac:dyDescent="0.25">
      <c r="B31" s="26" t="s">
        <v>40</v>
      </c>
      <c r="C31" s="26"/>
      <c r="D31" s="4">
        <f>ROUND(C31*H31,0)</f>
        <v>0</v>
      </c>
      <c r="E31" s="4">
        <f>ROUND(D31*H31,0)</f>
        <v>0</v>
      </c>
      <c r="F31" s="4">
        <f>ROUND(E31*H31,0)</f>
        <v>0</v>
      </c>
      <c r="G31" s="4">
        <f>ROUND(F31*H31,0)</f>
        <v>0</v>
      </c>
      <c r="H31" s="29">
        <v>1.02</v>
      </c>
    </row>
    <row r="32" spans="1:8" x14ac:dyDescent="0.25">
      <c r="B32" s="26" t="s">
        <v>41</v>
      </c>
      <c r="C32" s="26"/>
      <c r="D32" s="4">
        <f>ROUND(C32*H32,0)</f>
        <v>0</v>
      </c>
      <c r="E32" s="4">
        <f>ROUND(D32*H32,0)</f>
        <v>0</v>
      </c>
      <c r="F32" s="4">
        <f>ROUND(E32*H32,0)</f>
        <v>0</v>
      </c>
      <c r="G32" s="4">
        <f>ROUND(F32*H32,0)</f>
        <v>0</v>
      </c>
      <c r="H32" s="29">
        <v>1</v>
      </c>
    </row>
    <row r="33" spans="1:8" x14ac:dyDescent="0.25">
      <c r="B33" s="31" t="s">
        <v>42</v>
      </c>
      <c r="C33" s="20">
        <f>SUM(C28:C32)</f>
        <v>0</v>
      </c>
      <c r="D33" s="20">
        <f>SUM(D28:D32)</f>
        <v>0</v>
      </c>
      <c r="E33" s="20">
        <f>SUM(E28:E32)</f>
        <v>0</v>
      </c>
      <c r="F33" s="20">
        <f>SUM(F28:F32)</f>
        <v>0</v>
      </c>
      <c r="G33" s="20">
        <f>SUM(G28:G32)</f>
        <v>0</v>
      </c>
      <c r="H33" s="29"/>
    </row>
    <row r="34" spans="1:8" x14ac:dyDescent="0.25">
      <c r="B34" s="33"/>
      <c r="C34" s="14"/>
      <c r="D34" s="14"/>
      <c r="E34" s="14"/>
      <c r="F34" s="14"/>
      <c r="G34" s="14"/>
      <c r="H34" s="29"/>
    </row>
    <row r="35" spans="1:8" ht="13" x14ac:dyDescent="0.3">
      <c r="B35" s="25"/>
      <c r="C35" s="3" t="s">
        <v>9</v>
      </c>
      <c r="D35" s="3" t="s">
        <v>10</v>
      </c>
      <c r="E35" s="3" t="s">
        <v>11</v>
      </c>
      <c r="F35" s="3" t="s">
        <v>12</v>
      </c>
      <c r="G35" s="3" t="s">
        <v>13</v>
      </c>
      <c r="H35" s="29"/>
    </row>
    <row r="36" spans="1:8" s="13" customFormat="1" ht="13" x14ac:dyDescent="0.3">
      <c r="A36" s="5" t="s">
        <v>8</v>
      </c>
      <c r="B36" s="32" t="s">
        <v>43</v>
      </c>
      <c r="C36" s="12"/>
      <c r="D36" s="12"/>
      <c r="E36" s="12"/>
      <c r="F36" s="12"/>
      <c r="G36" s="12"/>
      <c r="H36" s="29"/>
    </row>
    <row r="37" spans="1:8" x14ac:dyDescent="0.25">
      <c r="B37" s="26" t="s">
        <v>44</v>
      </c>
      <c r="C37" s="26"/>
      <c r="D37" s="26">
        <v>0</v>
      </c>
      <c r="E37" s="26">
        <v>0</v>
      </c>
      <c r="F37" s="26">
        <v>0</v>
      </c>
      <c r="G37" s="26">
        <v>0</v>
      </c>
      <c r="H37" s="29"/>
    </row>
    <row r="38" spans="1:8" x14ac:dyDescent="0.25">
      <c r="B38" s="33"/>
      <c r="C38" s="14"/>
      <c r="D38" s="14"/>
      <c r="E38" s="14"/>
      <c r="F38" s="14"/>
      <c r="G38" s="14"/>
      <c r="H38" s="29"/>
    </row>
    <row r="39" spans="1:8" ht="13" x14ac:dyDescent="0.3">
      <c r="B39" s="25"/>
      <c r="C39" s="3" t="s">
        <v>9</v>
      </c>
      <c r="D39" s="3" t="s">
        <v>10</v>
      </c>
      <c r="E39" s="3" t="s">
        <v>11</v>
      </c>
      <c r="F39" s="3" t="s">
        <v>12</v>
      </c>
      <c r="G39" s="3" t="s">
        <v>13</v>
      </c>
      <c r="H39" s="29"/>
    </row>
    <row r="40" spans="1:8" s="13" customFormat="1" ht="13" x14ac:dyDescent="0.3">
      <c r="A40" s="15" t="s">
        <v>45</v>
      </c>
      <c r="B40" s="34"/>
      <c r="C40" s="16">
        <f>C24+C33+C37</f>
        <v>0</v>
      </c>
      <c r="D40" s="16">
        <f>D24+D33+D37</f>
        <v>0</v>
      </c>
      <c r="E40" s="16">
        <f>E24+E33+E37</f>
        <v>0</v>
      </c>
      <c r="F40" s="16">
        <f>F24+F33+F37</f>
        <v>0</v>
      </c>
      <c r="G40" s="16">
        <f>G24+G33+G37</f>
        <v>0</v>
      </c>
      <c r="H40" s="29"/>
    </row>
  </sheetData>
  <sheetProtection password="CFA1" sheet="1" objects="1" scenarios="1" formatCells="0" formatColumns="0" formatRows="0" insertColumns="0" insertRows="0" deleteColumns="0" deleteRows="0"/>
  <mergeCells count="3">
    <mergeCell ref="A3:G3"/>
    <mergeCell ref="A5:G5"/>
    <mergeCell ref="A1:D1"/>
  </mergeCells>
  <phoneticPr fontId="0" type="noConversion"/>
  <pageMargins left="0.75" right="0.75" top="1" bottom="1" header="0.5" footer="0.5"/>
  <pageSetup orientation="portrait" horizont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37"/>
  <sheetViews>
    <sheetView zoomScaleNormal="100" workbookViewId="0">
      <selection activeCell="G2" sqref="G2"/>
    </sheetView>
  </sheetViews>
  <sheetFormatPr defaultColWidth="9.1796875" defaultRowHeight="12.5" x14ac:dyDescent="0.25"/>
  <cols>
    <col min="1" max="1" width="3.453125" style="1" customWidth="1"/>
    <col min="2" max="2" width="27.453125" style="1" customWidth="1"/>
    <col min="3" max="7" width="10.1796875" style="1" bestFit="1" customWidth="1"/>
    <col min="8" max="16384" width="9.1796875" style="1"/>
  </cols>
  <sheetData>
    <row r="2" spans="1:8" ht="13" x14ac:dyDescent="0.3">
      <c r="A2" s="27" t="e">
        <f>#REF!&amp;" "&amp;#REF!</f>
        <v>#REF!</v>
      </c>
      <c r="B2" s="27"/>
      <c r="C2" s="27"/>
      <c r="D2" s="27"/>
      <c r="E2" s="27"/>
      <c r="F2" s="40" t="e">
        <f>#REF!</f>
        <v>#REF!</v>
      </c>
      <c r="G2" s="41" t="e">
        <f>#REF!</f>
        <v>#REF!</v>
      </c>
      <c r="H2" s="21"/>
    </row>
    <row r="3" spans="1:8" ht="13" x14ac:dyDescent="0.3">
      <c r="A3" s="2"/>
      <c r="B3" s="2"/>
      <c r="C3" s="2"/>
      <c r="D3" s="2"/>
      <c r="E3" s="2"/>
      <c r="F3" s="2"/>
      <c r="G3" s="2"/>
    </row>
    <row r="4" spans="1:8" ht="13" x14ac:dyDescent="0.3">
      <c r="A4" s="370" t="s">
        <v>14</v>
      </c>
      <c r="B4" s="370"/>
      <c r="C4" s="370"/>
      <c r="D4" s="370"/>
      <c r="E4" s="370"/>
      <c r="F4" s="370"/>
      <c r="G4" s="370"/>
    </row>
    <row r="5" spans="1:8" ht="13" x14ac:dyDescent="0.3">
      <c r="A5" s="2"/>
      <c r="B5" s="2"/>
      <c r="C5" s="2"/>
      <c r="D5" s="2"/>
      <c r="E5" s="2"/>
      <c r="F5" s="2"/>
      <c r="G5" s="2"/>
    </row>
    <row r="6" spans="1:8" ht="13" x14ac:dyDescent="0.3">
      <c r="A6" s="370" t="s">
        <v>15</v>
      </c>
      <c r="B6" s="370"/>
      <c r="C6" s="370"/>
      <c r="D6" s="370"/>
      <c r="E6" s="370"/>
      <c r="F6" s="370"/>
      <c r="G6" s="370"/>
    </row>
    <row r="9" spans="1:8" ht="13" x14ac:dyDescent="0.3"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</row>
    <row r="10" spans="1:8" ht="13" x14ac:dyDescent="0.3">
      <c r="A10" s="5" t="s">
        <v>3</v>
      </c>
      <c r="B10" s="5" t="s">
        <v>0</v>
      </c>
      <c r="C10" s="6"/>
      <c r="D10" s="6"/>
      <c r="E10" s="6"/>
      <c r="F10" s="6"/>
      <c r="G10" s="6"/>
    </row>
    <row r="11" spans="1:8" x14ac:dyDescent="0.25">
      <c r="B11" s="26" t="s">
        <v>4</v>
      </c>
      <c r="C11" s="4">
        <f>'Exhibit B-4'!J15</f>
        <v>0</v>
      </c>
      <c r="D11" s="26"/>
      <c r="E11" s="26"/>
      <c r="F11" s="26"/>
      <c r="G11" s="26"/>
    </row>
    <row r="12" spans="1:8" x14ac:dyDescent="0.25">
      <c r="B12" s="26" t="s">
        <v>5</v>
      </c>
      <c r="C12" s="4">
        <f>'Exhibit B-4'!J27</f>
        <v>0</v>
      </c>
      <c r="D12" s="26"/>
      <c r="E12" s="26"/>
      <c r="F12" s="26"/>
      <c r="G12" s="26"/>
    </row>
    <row r="13" spans="1:8" x14ac:dyDescent="0.25">
      <c r="B13" s="26" t="s">
        <v>6</v>
      </c>
      <c r="C13" s="4">
        <f>'Exhibit B-4'!J38</f>
        <v>0</v>
      </c>
      <c r="D13" s="26"/>
      <c r="E13" s="26"/>
      <c r="F13" s="26"/>
      <c r="G13" s="26"/>
    </row>
    <row r="14" spans="1:8" x14ac:dyDescent="0.25">
      <c r="B14" s="26" t="s">
        <v>77</v>
      </c>
      <c r="C14" s="4">
        <f>'Exhibit B-4'!J33</f>
        <v>0</v>
      </c>
      <c r="D14" s="26"/>
      <c r="E14" s="26"/>
      <c r="F14" s="26"/>
      <c r="G14" s="26"/>
    </row>
    <row r="15" spans="1:8" x14ac:dyDescent="0.25">
      <c r="B15" s="26" t="s">
        <v>78</v>
      </c>
      <c r="C15" s="4">
        <f>SUM(C11:C14)</f>
        <v>0</v>
      </c>
      <c r="D15" s="4">
        <f>SUM(D11:D14)</f>
        <v>0</v>
      </c>
      <c r="E15" s="4">
        <f>SUM(E11:E14)</f>
        <v>0</v>
      </c>
      <c r="F15" s="4">
        <f>SUM(F11:F14)</f>
        <v>0</v>
      </c>
      <c r="G15" s="4">
        <f>SUM(G11:G14)</f>
        <v>0</v>
      </c>
    </row>
    <row r="17" spans="1:9" ht="13" x14ac:dyDescent="0.3">
      <c r="A17" s="5" t="s">
        <v>7</v>
      </c>
      <c r="B17" s="5" t="s">
        <v>1</v>
      </c>
      <c r="C17" s="6"/>
      <c r="D17" s="6"/>
      <c r="E17" s="6"/>
      <c r="F17" s="6"/>
      <c r="G17" s="6"/>
      <c r="I17" s="24"/>
    </row>
    <row r="18" spans="1:9" ht="13" x14ac:dyDescent="0.3">
      <c r="A18" s="2" t="s">
        <v>17</v>
      </c>
      <c r="B18" s="2" t="s">
        <v>17</v>
      </c>
      <c r="C18" s="4">
        <f>'5yr Op bud'!C40</f>
        <v>0</v>
      </c>
      <c r="D18" s="4">
        <f>'5yr Op bud'!D40</f>
        <v>0</v>
      </c>
      <c r="E18" s="4">
        <f>'5yr Op bud'!E40</f>
        <v>0</v>
      </c>
      <c r="F18" s="4">
        <f>'5yr Op bud'!F40</f>
        <v>0</v>
      </c>
      <c r="G18" s="4">
        <f>'5yr Op bud'!G40</f>
        <v>0</v>
      </c>
    </row>
    <row r="20" spans="1:9" ht="13" x14ac:dyDescent="0.3">
      <c r="A20" s="5" t="s">
        <v>8</v>
      </c>
      <c r="B20" s="5" t="s">
        <v>2</v>
      </c>
      <c r="C20" s="6"/>
      <c r="D20" s="6"/>
      <c r="E20" s="6"/>
      <c r="F20" s="6"/>
      <c r="G20" s="6"/>
    </row>
    <row r="21" spans="1:9" ht="13" x14ac:dyDescent="0.3">
      <c r="A21" s="2" t="s">
        <v>17</v>
      </c>
      <c r="B21" s="2" t="s">
        <v>17</v>
      </c>
      <c r="C21" s="4">
        <f>C15-C18</f>
        <v>0</v>
      </c>
      <c r="D21" s="4">
        <f>D15-D18</f>
        <v>0</v>
      </c>
      <c r="E21" s="4">
        <f>E15-E18</f>
        <v>0</v>
      </c>
      <c r="F21" s="4">
        <f>F15-F18</f>
        <v>0</v>
      </c>
      <c r="G21" s="4">
        <f>G15-G18</f>
        <v>0</v>
      </c>
    </row>
    <row r="25" spans="1:9" x14ac:dyDescent="0.25">
      <c r="A25" s="1" t="s">
        <v>16</v>
      </c>
    </row>
    <row r="26" spans="1:9" x14ac:dyDescent="0.25">
      <c r="A26" s="372"/>
      <c r="B26" s="373"/>
      <c r="C26" s="373"/>
      <c r="D26" s="373"/>
      <c r="E26" s="373"/>
      <c r="F26" s="373"/>
      <c r="G26" s="373"/>
    </row>
    <row r="27" spans="1:9" x14ac:dyDescent="0.25">
      <c r="A27" s="373"/>
      <c r="B27" s="373"/>
      <c r="C27" s="373"/>
      <c r="D27" s="373"/>
      <c r="E27" s="373"/>
      <c r="F27" s="373"/>
      <c r="G27" s="373"/>
    </row>
    <row r="28" spans="1:9" x14ac:dyDescent="0.25">
      <c r="A28" s="373"/>
      <c r="B28" s="373"/>
      <c r="C28" s="373"/>
      <c r="D28" s="373"/>
      <c r="E28" s="373"/>
      <c r="F28" s="373"/>
      <c r="G28" s="373"/>
    </row>
    <row r="29" spans="1:9" x14ac:dyDescent="0.25">
      <c r="A29" s="373"/>
      <c r="B29" s="373"/>
      <c r="C29" s="373"/>
      <c r="D29" s="373"/>
      <c r="E29" s="373"/>
      <c r="F29" s="373"/>
      <c r="G29" s="373"/>
    </row>
    <row r="30" spans="1:9" x14ac:dyDescent="0.25">
      <c r="A30" s="373"/>
      <c r="B30" s="373"/>
      <c r="C30" s="373"/>
      <c r="D30" s="373"/>
      <c r="E30" s="373"/>
      <c r="F30" s="373"/>
      <c r="G30" s="373"/>
    </row>
    <row r="31" spans="1:9" x14ac:dyDescent="0.25">
      <c r="A31" s="373"/>
      <c r="B31" s="373"/>
      <c r="C31" s="373"/>
      <c r="D31" s="373"/>
      <c r="E31" s="373"/>
      <c r="F31" s="373"/>
      <c r="G31" s="373"/>
    </row>
    <row r="32" spans="1:9" x14ac:dyDescent="0.25">
      <c r="A32" s="373"/>
      <c r="B32" s="373"/>
      <c r="C32" s="373"/>
      <c r="D32" s="373"/>
      <c r="E32" s="373"/>
      <c r="F32" s="373"/>
      <c r="G32" s="373"/>
    </row>
    <row r="33" spans="1:7" x14ac:dyDescent="0.25">
      <c r="A33" s="373"/>
      <c r="B33" s="373"/>
      <c r="C33" s="373"/>
      <c r="D33" s="373"/>
      <c r="E33" s="373"/>
      <c r="F33" s="373"/>
      <c r="G33" s="373"/>
    </row>
    <row r="34" spans="1:7" x14ac:dyDescent="0.25">
      <c r="A34" s="373"/>
      <c r="B34" s="373"/>
      <c r="C34" s="373"/>
      <c r="D34" s="373"/>
      <c r="E34" s="373"/>
      <c r="F34" s="373"/>
      <c r="G34" s="373"/>
    </row>
    <row r="35" spans="1:7" x14ac:dyDescent="0.25">
      <c r="A35" s="373"/>
      <c r="B35" s="373"/>
      <c r="C35" s="373"/>
      <c r="D35" s="373"/>
      <c r="E35" s="373"/>
      <c r="F35" s="373"/>
      <c r="G35" s="373"/>
    </row>
    <row r="36" spans="1:7" x14ac:dyDescent="0.25">
      <c r="A36" s="373"/>
      <c r="B36" s="373"/>
      <c r="C36" s="373"/>
      <c r="D36" s="373"/>
      <c r="E36" s="373"/>
      <c r="F36" s="373"/>
      <c r="G36" s="373"/>
    </row>
    <row r="37" spans="1:7" x14ac:dyDescent="0.25">
      <c r="A37" s="373"/>
      <c r="B37" s="373"/>
      <c r="C37" s="373"/>
      <c r="D37" s="373"/>
      <c r="E37" s="373"/>
      <c r="F37" s="373"/>
      <c r="G37" s="373"/>
    </row>
  </sheetData>
  <sheetProtection password="CFA1" sheet="1" objects="1" scenarios="1"/>
  <mergeCells count="3">
    <mergeCell ref="A4:G4"/>
    <mergeCell ref="A6:G6"/>
    <mergeCell ref="A26:G37"/>
  </mergeCells>
  <phoneticPr fontId="0" type="noConversion"/>
  <pageMargins left="0.75" right="0.75" top="1" bottom="1" header="0.5" footer="0.5"/>
  <pageSetup orientation="portrait" horizont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9"/>
  <sheetViews>
    <sheetView workbookViewId="0">
      <selection activeCell="D25" sqref="D25"/>
    </sheetView>
  </sheetViews>
  <sheetFormatPr defaultColWidth="9.1796875" defaultRowHeight="12.5" x14ac:dyDescent="0.25"/>
  <cols>
    <col min="1" max="1" width="8.453125" style="47" customWidth="1"/>
    <col min="2" max="2" width="48.453125" style="47" customWidth="1"/>
    <col min="3" max="3" width="4" style="47" customWidth="1"/>
    <col min="4" max="4" width="18.26953125" style="47" customWidth="1"/>
    <col min="5" max="5" width="18" style="47" customWidth="1"/>
    <col min="6" max="6" width="13.453125" style="47" customWidth="1"/>
    <col min="7" max="16384" width="9.1796875" style="47"/>
  </cols>
  <sheetData>
    <row r="1" spans="1:5" ht="13" x14ac:dyDescent="0.3">
      <c r="A1" s="43"/>
      <c r="B1" s="43"/>
      <c r="C1" s="43"/>
      <c r="D1" s="44" t="s">
        <v>94</v>
      </c>
      <c r="E1" s="45"/>
    </row>
    <row r="2" spans="1:5" x14ac:dyDescent="0.25">
      <c r="A2" s="46" t="s">
        <v>95</v>
      </c>
      <c r="B2" s="340"/>
      <c r="D2" s="48" t="s">
        <v>96</v>
      </c>
      <c r="E2" s="49">
        <f>'Exhibit B-6'!D16</f>
        <v>0</v>
      </c>
    </row>
    <row r="3" spans="1:5" x14ac:dyDescent="0.25">
      <c r="A3" s="46" t="s">
        <v>97</v>
      </c>
      <c r="B3" s="341"/>
      <c r="D3" s="262" t="s">
        <v>157</v>
      </c>
      <c r="E3" s="49">
        <f>SUM('Exhibit B-6'!D24,'Exhibit B-6'!D26,'Exhibit B-6'!D27)</f>
        <v>0</v>
      </c>
    </row>
    <row r="4" spans="1:5" x14ac:dyDescent="0.25">
      <c r="A4" s="46"/>
      <c r="B4" s="50"/>
      <c r="D4" s="48" t="s">
        <v>98</v>
      </c>
      <c r="E4" s="49">
        <f>'Exhibit B-1'!K15</f>
        <v>0</v>
      </c>
    </row>
    <row r="5" spans="1:5" x14ac:dyDescent="0.25">
      <c r="A5" s="43"/>
      <c r="B5" s="43"/>
      <c r="D5" s="48" t="s">
        <v>99</v>
      </c>
      <c r="E5" s="49">
        <f>'Exhibit B-1'!K6*0.75</f>
        <v>0</v>
      </c>
    </row>
    <row r="6" spans="1:5" x14ac:dyDescent="0.25">
      <c r="A6" s="43"/>
      <c r="B6" s="43"/>
      <c r="D6" s="48" t="s">
        <v>100</v>
      </c>
      <c r="E6" s="82"/>
    </row>
    <row r="7" spans="1:5" x14ac:dyDescent="0.25">
      <c r="A7" s="43"/>
      <c r="B7" s="43"/>
      <c r="D7" s="48" t="s">
        <v>101</v>
      </c>
      <c r="E7" s="51"/>
    </row>
    <row r="8" spans="1:5" x14ac:dyDescent="0.25">
      <c r="A8" s="43"/>
      <c r="B8" s="43"/>
      <c r="C8" s="43"/>
      <c r="D8" s="43"/>
      <c r="E8" s="43"/>
    </row>
    <row r="9" spans="1:5" ht="24.75" customHeight="1" x14ac:dyDescent="0.25">
      <c r="A9" s="42" t="s">
        <v>102</v>
      </c>
      <c r="B9" s="52" t="s">
        <v>103</v>
      </c>
      <c r="C9" s="53"/>
      <c r="D9" s="53"/>
      <c r="E9" s="54">
        <f>(E2*0.025)+(E3*0.01)</f>
        <v>0</v>
      </c>
    </row>
    <row r="10" spans="1:5" x14ac:dyDescent="0.25">
      <c r="A10" s="55"/>
      <c r="B10" s="56"/>
      <c r="C10" s="57"/>
      <c r="D10" s="57"/>
      <c r="E10" s="58"/>
    </row>
    <row r="11" spans="1:5" ht="28.5" customHeight="1" x14ac:dyDescent="0.25">
      <c r="A11" s="42"/>
      <c r="B11" s="59" t="s">
        <v>104</v>
      </c>
      <c r="C11" s="57"/>
      <c r="D11" s="57"/>
      <c r="E11" s="60">
        <f>'Exhibit B-6'!D18</f>
        <v>0</v>
      </c>
    </row>
    <row r="12" spans="1:5" x14ac:dyDescent="0.25">
      <c r="A12" s="55"/>
      <c r="B12" s="56"/>
      <c r="C12" s="57"/>
      <c r="D12" s="57"/>
      <c r="E12" s="58"/>
    </row>
    <row r="13" spans="1:5" x14ac:dyDescent="0.25">
      <c r="A13" s="55"/>
      <c r="B13" s="61" t="s">
        <v>105</v>
      </c>
      <c r="C13" s="57"/>
      <c r="D13" s="57"/>
      <c r="E13" s="60">
        <f>E9*10</f>
        <v>0</v>
      </c>
    </row>
    <row r="14" spans="1:5" x14ac:dyDescent="0.25">
      <c r="A14" s="55"/>
      <c r="B14" s="56"/>
      <c r="C14" s="57"/>
      <c r="D14" s="57"/>
      <c r="E14" s="58"/>
    </row>
    <row r="15" spans="1:5" ht="24" x14ac:dyDescent="0.3">
      <c r="A15" s="55"/>
      <c r="B15" s="62" t="s">
        <v>106</v>
      </c>
      <c r="C15" s="57"/>
      <c r="D15" s="57"/>
      <c r="E15" s="63">
        <f>E13-(E11*10)</f>
        <v>0</v>
      </c>
    </row>
    <row r="16" spans="1:5" x14ac:dyDescent="0.25">
      <c r="A16" s="55"/>
      <c r="B16" s="56"/>
      <c r="C16" s="57"/>
      <c r="D16" s="57"/>
      <c r="E16" s="64"/>
    </row>
    <row r="17" spans="1:9" x14ac:dyDescent="0.25">
      <c r="A17" s="55"/>
      <c r="B17" s="65"/>
      <c r="C17" s="66"/>
      <c r="D17" s="66"/>
      <c r="E17" s="65"/>
    </row>
    <row r="18" spans="1:9" ht="13" x14ac:dyDescent="0.3">
      <c r="A18" s="55"/>
      <c r="B18" s="43"/>
      <c r="C18" s="57"/>
      <c r="D18" s="45" t="s">
        <v>107</v>
      </c>
      <c r="E18" s="45" t="s">
        <v>108</v>
      </c>
    </row>
    <row r="19" spans="1:9" ht="42.75" customHeight="1" x14ac:dyDescent="0.3">
      <c r="A19" s="55" t="s">
        <v>109</v>
      </c>
      <c r="B19" s="52" t="s">
        <v>110</v>
      </c>
      <c r="C19" s="57"/>
      <c r="D19" s="67">
        <f>IF(E6&gt;24,0,IF(E7="Y",E4*0.005,0))</f>
        <v>0</v>
      </c>
      <c r="E19" s="68"/>
    </row>
    <row r="20" spans="1:9" ht="39" customHeight="1" x14ac:dyDescent="0.3">
      <c r="A20" s="55"/>
      <c r="B20" s="52" t="s">
        <v>111</v>
      </c>
      <c r="C20" s="57"/>
      <c r="D20" s="67">
        <f>IF(E6&gt;24,0,IF(E7="N",(E4+E5)*0.005,0))</f>
        <v>0</v>
      </c>
      <c r="E20" s="68"/>
    </row>
    <row r="21" spans="1:9" ht="30.75" customHeight="1" x14ac:dyDescent="0.25">
      <c r="A21" s="55"/>
      <c r="B21" s="52" t="s">
        <v>112</v>
      </c>
      <c r="C21" s="57"/>
      <c r="D21" s="68"/>
      <c r="E21" s="69">
        <f>IF(E6&gt;24,(E6*300),0)</f>
        <v>0</v>
      </c>
    </row>
    <row r="22" spans="1:9" x14ac:dyDescent="0.25">
      <c r="A22" s="55"/>
      <c r="B22" s="56"/>
      <c r="C22" s="57"/>
      <c r="D22" s="58"/>
      <c r="E22" s="58"/>
    </row>
    <row r="23" spans="1:9" ht="23.25" customHeight="1" x14ac:dyDescent="0.25">
      <c r="A23" s="55"/>
      <c r="B23" s="59" t="s">
        <v>113</v>
      </c>
      <c r="C23" s="57"/>
      <c r="D23" s="70">
        <f>IF(D19&lt;1,'Exhibit B-6'!D17,IF(D20&lt;1,'Exhibit B-6'!D17,0))</f>
        <v>0</v>
      </c>
      <c r="E23" s="70">
        <f>IF(E21&gt;0,'Exhibit B-6'!D17,0)</f>
        <v>0</v>
      </c>
    </row>
    <row r="24" spans="1:9" x14ac:dyDescent="0.25">
      <c r="A24" s="55"/>
      <c r="B24" s="56"/>
      <c r="C24" s="57"/>
      <c r="D24" s="64"/>
      <c r="E24" s="64"/>
    </row>
    <row r="25" spans="1:9" x14ac:dyDescent="0.25">
      <c r="A25" s="55"/>
      <c r="B25" s="71" t="s">
        <v>114</v>
      </c>
      <c r="C25" s="66"/>
      <c r="D25" s="72">
        <f>IF(D19&lt;1,(D20*10),D19*10)</f>
        <v>0</v>
      </c>
      <c r="E25" s="72">
        <f>E21*10</f>
        <v>0</v>
      </c>
    </row>
    <row r="26" spans="1:9" x14ac:dyDescent="0.25">
      <c r="A26" s="55"/>
      <c r="B26" s="56"/>
      <c r="C26" s="57"/>
      <c r="D26" s="64"/>
      <c r="E26" s="64"/>
    </row>
    <row r="27" spans="1:9" ht="24" x14ac:dyDescent="0.3">
      <c r="A27" s="55"/>
      <c r="B27" s="62" t="s">
        <v>115</v>
      </c>
      <c r="C27" s="57"/>
      <c r="D27" s="63">
        <f>D25-(D23*10)</f>
        <v>0</v>
      </c>
      <c r="E27" s="63">
        <f>E25-(E23*10)</f>
        <v>0</v>
      </c>
    </row>
    <row r="28" spans="1:9" ht="13" x14ac:dyDescent="0.3">
      <c r="A28" s="55"/>
      <c r="B28" s="56"/>
      <c r="C28" s="57"/>
      <c r="D28" s="58"/>
      <c r="E28" s="58"/>
      <c r="I28" s="62"/>
    </row>
    <row r="29" spans="1:9" x14ac:dyDescent="0.25">
      <c r="A29" s="55"/>
      <c r="B29" s="43"/>
      <c r="C29" s="57"/>
      <c r="D29" s="43"/>
      <c r="E29" s="43"/>
    </row>
    <row r="30" spans="1:9" ht="24.5" x14ac:dyDescent="0.35">
      <c r="A30" s="55"/>
      <c r="B30" s="73" t="s">
        <v>116</v>
      </c>
      <c r="C30" s="57"/>
      <c r="D30" s="374">
        <f>IF(E6&gt;24,IF(D27&lt;0,E27+E15),D27+E15)</f>
        <v>0</v>
      </c>
      <c r="E30" s="375"/>
    </row>
    <row r="31" spans="1:9" ht="6.75" customHeight="1" x14ac:dyDescent="0.25">
      <c r="A31" s="55"/>
    </row>
    <row r="32" spans="1:9" ht="47.25" customHeight="1" x14ac:dyDescent="0.25">
      <c r="A32" s="74"/>
      <c r="B32" s="376" t="s">
        <v>117</v>
      </c>
      <c r="C32" s="377"/>
      <c r="D32" s="377"/>
      <c r="E32" s="377"/>
    </row>
    <row r="33" spans="1:5" ht="13.5" customHeight="1" x14ac:dyDescent="0.25">
      <c r="A33" s="75"/>
      <c r="B33" s="75"/>
      <c r="C33" s="75"/>
      <c r="D33" s="75"/>
      <c r="E33" s="75"/>
    </row>
    <row r="34" spans="1:5" x14ac:dyDescent="0.25">
      <c r="A34" s="75"/>
      <c r="B34" s="76"/>
      <c r="C34" s="75"/>
      <c r="D34" s="77" t="s">
        <v>118</v>
      </c>
      <c r="E34" s="77" t="s">
        <v>119</v>
      </c>
    </row>
    <row r="35" spans="1:5" ht="29.25" customHeight="1" x14ac:dyDescent="0.25">
      <c r="A35" s="75"/>
      <c r="B35" s="78" t="s">
        <v>120</v>
      </c>
      <c r="C35" s="75"/>
      <c r="D35" s="72">
        <f>'Exhibit B-1P'!K35-'Exhibit B-1P'!D35</f>
        <v>0</v>
      </c>
      <c r="E35" s="72">
        <f>IF(E6&gt;24,E27-D35,D27-D35)</f>
        <v>0</v>
      </c>
    </row>
    <row r="36" spans="1:5" ht="29.25" customHeight="1" x14ac:dyDescent="0.25">
      <c r="A36" s="75"/>
      <c r="B36" s="78" t="s">
        <v>121</v>
      </c>
      <c r="C36" s="75"/>
      <c r="D36" s="72">
        <f>'Exhibit B-1'!K40-'Exhibit B-1'!D40</f>
        <v>0</v>
      </c>
      <c r="E36" s="72">
        <f>E15-D36</f>
        <v>0</v>
      </c>
    </row>
    <row r="37" spans="1:5" ht="29.25" customHeight="1" x14ac:dyDescent="0.25">
      <c r="A37" s="75"/>
      <c r="B37" s="78" t="s">
        <v>122</v>
      </c>
      <c r="D37" s="72">
        <f>'Exhibit B-1'!D39</f>
        <v>0</v>
      </c>
      <c r="E37" s="72">
        <f>E35-D37</f>
        <v>0</v>
      </c>
    </row>
    <row r="38" spans="1:5" ht="29.25" customHeight="1" x14ac:dyDescent="0.25">
      <c r="A38" s="75"/>
      <c r="B38" s="78" t="s">
        <v>123</v>
      </c>
      <c r="D38" s="72">
        <f>'Exhibit B-1'!D40</f>
        <v>0</v>
      </c>
      <c r="E38" s="72">
        <f>E36-D38</f>
        <v>0</v>
      </c>
    </row>
    <row r="39" spans="1:5" ht="21.75" customHeight="1" x14ac:dyDescent="0.3">
      <c r="B39" s="79" t="s">
        <v>124</v>
      </c>
      <c r="C39" s="80"/>
      <c r="D39" s="80"/>
      <c r="E39" s="81">
        <f>SUM(E37:E38)</f>
        <v>0</v>
      </c>
    </row>
  </sheetData>
  <mergeCells count="2">
    <mergeCell ref="D30:E30"/>
    <mergeCell ref="B32:E3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Exhibit B-1</vt:lpstr>
      <vt:lpstr>Exhibit B-1P</vt:lpstr>
      <vt:lpstr>Exhibit B-4</vt:lpstr>
      <vt:lpstr>Exhibit B-7 P2</vt:lpstr>
      <vt:lpstr>Exhibit B-6</vt:lpstr>
      <vt:lpstr>Exhibit B-8</vt:lpstr>
      <vt:lpstr>5yr Op bud</vt:lpstr>
      <vt:lpstr>5yr CF</vt:lpstr>
      <vt:lpstr>Reserves</vt:lpstr>
      <vt:lpstr>DevFees</vt:lpstr>
      <vt:lpstr>'5yr CF'!Print_Area</vt:lpstr>
      <vt:lpstr>'5yr Op bud'!Print_Area</vt:lpstr>
      <vt:lpstr>'Exhibit B-1'!Print_Area</vt:lpstr>
      <vt:lpstr>'Exhibit B-1P'!Print_Area</vt:lpstr>
      <vt:lpstr>'Exhibit B-4'!Print_Area</vt:lpstr>
      <vt:lpstr>'Exhibit B-6'!Print_Area</vt:lpstr>
      <vt:lpstr>'Exhibit B-8'!Print_Area</vt:lpstr>
    </vt:vector>
  </TitlesOfParts>
  <Company>OTDA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HHAP Application Budgets</dc:title>
  <dc:creator>New York State Office of Temporary and Disability Assistance</dc:creator>
  <cp:keywords>HHAP, Application, budgets</cp:keywords>
  <cp:lastModifiedBy>Washburn, Michael (OTDA)</cp:lastModifiedBy>
  <cp:lastPrinted>2025-01-07T18:19:14Z</cp:lastPrinted>
  <dcterms:created xsi:type="dcterms:W3CDTF">1998-12-16T17:09:12Z</dcterms:created>
  <dcterms:modified xsi:type="dcterms:W3CDTF">2025-05-22T16:54:51Z</dcterms:modified>
</cp:coreProperties>
</file>